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65521" yWindow="65521" windowWidth="8775" windowHeight="4320" tabRatio="873" activeTab="0"/>
  </bookViews>
  <sheets>
    <sheet name="Contents" sheetId="1" r:id="rId1"/>
    <sheet name="Guidelines and conditions" sheetId="2" r:id="rId2"/>
    <sheet name="MPversions" sheetId="3" r:id="rId3"/>
    <sheet name="Identification and description" sheetId="4" r:id="rId4"/>
    <sheet name="Emission sources" sheetId="5" r:id="rId5"/>
    <sheet name="Tonne-kilometres" sheetId="6" r:id="rId6"/>
    <sheet name="Management" sheetId="7" r:id="rId7"/>
    <sheet name="MS specific content" sheetId="8" r:id="rId8"/>
    <sheet name="EUwideConstants" sheetId="9" state="hidden" r:id="rId9"/>
    <sheet name="MSParameters" sheetId="10" state="hidden" r:id="rId10"/>
    <sheet name="Translations" sheetId="11" state="hidden" r:id="rId11"/>
    <sheet name="VersionDocumentation" sheetId="12" state="hidden" r:id="rId12"/>
  </sheets>
  <definedNames>
    <definedName name="aviationauthorities">'EUwideConstants'!$A$496:$A$611</definedName>
    <definedName name="BooleanValues">'EUwideConstants'!$A$382:$A$385</definedName>
    <definedName name="CNTR_Commercial">'Identification and description'!$M$68</definedName>
    <definedName name="CNTR_MBrequired">'Tonne-kilometres'!$M$58</definedName>
    <definedName name="CNTR_PrimaryMP">'Identification and description'!$M$13</definedName>
    <definedName name="CNTR_TierPassenger">'Tonne-kilometres'!$M$39</definedName>
    <definedName name="CNTR_UpdateOrNew">'Identification and description'!$M$15</definedName>
    <definedName name="commissiontool">'EUwideConstants'!$A$466:$A$468</definedName>
    <definedName name="CompetentAuthorities">'EUwideConstants'!$A$475:$A$492</definedName>
    <definedName name="DensMethod">'EUwideConstants'!$A$445:$A$448</definedName>
    <definedName name="EUconst_ConfirmPayloadConditions">'EUwideConstants'!$A$623</definedName>
    <definedName name="EUconst_Messages6d">'EUwideConstants'!$A$619:$A$620</definedName>
    <definedName name="Euconst_MPReferenceDateTypes">'EUwideConstants'!$A$280:$A$285</definedName>
    <definedName name="EUconst_PassengerTiers">'EUwideConstants'!$A$615:$A$616</definedName>
    <definedName name="flighttypes">'EUwideConstants'!$A$299:$A$302</definedName>
    <definedName name="freightandmail">'EUwideConstants'!$A$329:$A$331</definedName>
    <definedName name="Frequency">'EUwideConstants'!$A$390:$A$395</definedName>
    <definedName name="indRange">'EUwideConstants'!$A$339:$A$347</definedName>
    <definedName name="YesNo">'EUwideConstants'!$A$357:$A$359</definedName>
    <definedName name="JUMP_A_Bottom">'MPversions'!$E$40</definedName>
    <definedName name="JUMP_A_Top">'MPversions'!$B$2</definedName>
    <definedName name="Legalstatus">'EUwideConstants'!$A$322:$A$326</definedName>
    <definedName name="ManSys">'EUwideConstants'!$A$350:$A$353</definedName>
    <definedName name="MeasMethod">'EUwideConstants'!$A$439:$A$441</definedName>
    <definedName name="memberstates">'EUwideConstants'!$A$2:$A$33</definedName>
    <definedName name="MSversiontracking">'EUwideConstants'!$A$363:$A$364</definedName>
    <definedName name="NewUpdate">'EUwideConstants'!$A$377:$A$378</definedName>
    <definedName name="notapplicable">'EUwideConstants'!$A$373:$A$374</definedName>
    <definedName name="operationscope">'EUwideConstants'!$A$306:$A$308</definedName>
    <definedName name="operationsscope">'EUwideConstants'!$A$306:$A$308</definedName>
    <definedName name="opstatus">'EUwideConstants'!$A$293:$A$295</definedName>
    <definedName name="parameters">'EUwideConstants'!$A$410:$A$415</definedName>
    <definedName name="passengermass">'EUwideConstants'!$A$334:$A$336</definedName>
    <definedName name="_xlnm.Print_Area" localSheetId="0">'Contents'!$A$1:$J$56</definedName>
    <definedName name="_xlnm.Print_Area" localSheetId="4">'Emission sources'!$B$2:$N$74</definedName>
    <definedName name="_xlnm.Print_Area" localSheetId="1">'Guidelines and conditions'!$A$1:$L$87</definedName>
    <definedName name="_xlnm.Print_Area" localSheetId="3">'Identification and description'!$B$2:$K$105</definedName>
    <definedName name="_xlnm.Print_Area" localSheetId="6">'Management'!$A$1:$J$157</definedName>
    <definedName name="_xlnm.Print_Area" localSheetId="2">'MPversions'!$A$1:$M$38</definedName>
    <definedName name="_xlnm.Print_Area" localSheetId="7">'MS specific content'!$A:$J</definedName>
    <definedName name="_xlnm.Print_Area" localSheetId="5">'Tonne-kilometres'!$B$2:$K$80</definedName>
    <definedName name="_xlnm.Print_Area" localSheetId="11">'VersionDocumentation'!$A$1:$E$94</definedName>
    <definedName name="SelectPrimaryInfoSource">'EUwideConstants'!$A$368:$A$369</definedName>
    <definedName name="SourceClass">'EUwideConstants'!$A$433:$A$436</definedName>
    <definedName name="TankDataSource">'EUwideConstants'!$A$394:$A$399</definedName>
    <definedName name="Title">'EUwideConstants'!$A$312:$A$319</definedName>
    <definedName name="UncertThreshold">'EUwideConstants'!$A$418:$A$421</definedName>
    <definedName name="UncertTierResult">'EUwideConstants'!$A$424:$A$427</definedName>
    <definedName name="UncertValue">'EUwideConstants'!$A$459:$A$462</definedName>
    <definedName name="UpliftDataSource">'EUwideConstants'!$A$389:$A$391</definedName>
    <definedName name="worldcountries">'EUwideConstants'!$A$37:$A$275</definedName>
  </definedNames>
  <calcPr fullCalcOnLoad="1"/>
</workbook>
</file>

<file path=xl/comments11.xml><?xml version="1.0" encoding="utf-8"?>
<comments xmlns="http://schemas.openxmlformats.org/spreadsheetml/2006/main">
  <authors>
    <author>Fallmann Hubert</author>
  </authors>
  <commentList>
    <comment ref="B45" authorId="0">
      <text>
        <r>
          <rPr>
            <b/>
            <sz val="8"/>
            <rFont val="Tahoma"/>
            <family val="2"/>
          </rPr>
          <t>Final link to be added as soon as available.</t>
        </r>
      </text>
    </comment>
  </commentList>
</comments>
</file>

<file path=xl/comments9.xml><?xml version="1.0" encoding="utf-8"?>
<comments xmlns="http://schemas.openxmlformats.org/spreadsheetml/2006/main">
  <authors>
    <author>Hubert Fallmann</author>
  </authors>
  <commentList>
    <comment ref="A474" authorId="0">
      <text>
        <r>
          <rPr>
            <b/>
            <sz val="8"/>
            <rFont val="Tahoma"/>
            <family val="2"/>
          </rPr>
          <t>For Member States:</t>
        </r>
        <r>
          <rPr>
            <sz val="8"/>
            <rFont val="Tahoma"/>
            <family val="2"/>
          </rPr>
          <t xml:space="preserve">
If you make adaptations to this file, please list your Competent Authorities below the "Please select", and delete those that are not applicable in your MS.</t>
        </r>
      </text>
    </comment>
  </commentList>
</comments>
</file>

<file path=xl/sharedStrings.xml><?xml version="1.0" encoding="utf-8"?>
<sst xmlns="http://schemas.openxmlformats.org/spreadsheetml/2006/main" count="1124" uniqueCount="1050">
  <si>
    <t xml:space="preserve">(d) </t>
  </si>
  <si>
    <t>-</t>
  </si>
  <si>
    <t>EUconst_PassengerTiers</t>
  </si>
  <si>
    <t>EUconst_Messages6d</t>
  </si>
  <si>
    <t>EUconst_ConfirmPayloadConditions</t>
  </si>
  <si>
    <t xml:space="preserve">(e) </t>
  </si>
  <si>
    <t>UncertTierResult</t>
  </si>
  <si>
    <t>ManSys</t>
  </si>
  <si>
    <t>(j)</t>
  </si>
  <si>
    <t>(k)</t>
  </si>
  <si>
    <t>(l)</t>
  </si>
  <si>
    <t xml:space="preserve">
</t>
  </si>
  <si>
    <t>BooleanValues</t>
  </si>
  <si>
    <t>http://ec.europa.eu/clima/policies/transport/aviation/index_en.htm</t>
  </si>
  <si>
    <t>http://ec.europa.eu/clima/policies/ets/monitoring/index_en.htm</t>
  </si>
  <si>
    <t>Frequency</t>
  </si>
  <si>
    <t>Version comments</t>
  </si>
  <si>
    <t>presented in WG3</t>
  </si>
  <si>
    <t>draft published on Web</t>
  </si>
  <si>
    <t>UpliftDataSource</t>
  </si>
  <si>
    <t>TankDataSource</t>
  </si>
  <si>
    <t>parameters</t>
  </si>
  <si>
    <t>UncertThreshold</t>
  </si>
  <si>
    <t>&lt;2.5%</t>
  </si>
  <si>
    <t>&lt;5.0%</t>
  </si>
  <si>
    <t>Number</t>
  </si>
  <si>
    <t>TEXT (Language Version)</t>
  </si>
  <si>
    <t>maybe to be added later!</t>
  </si>
  <si>
    <t>Phase 3 Installation Monitoring Plan</t>
  </si>
  <si>
    <t>MP P3 Inst</t>
  </si>
  <si>
    <t>Phase 3 Monitoring Plan Aircraft operators</t>
  </si>
  <si>
    <t>MP P3 Aircraft</t>
  </si>
  <si>
    <t>Phase 3 Monitoring Plan Aircraft t-km</t>
  </si>
  <si>
    <t>MP P3 TKM</t>
  </si>
  <si>
    <t>Umweltbundesamt</t>
  </si>
  <si>
    <t>UBA</t>
  </si>
  <si>
    <t>HR</t>
  </si>
  <si>
    <t>LI</t>
  </si>
  <si>
    <t>NO</t>
  </si>
  <si>
    <t>Croatian</t>
  </si>
  <si>
    <t>hr</t>
  </si>
  <si>
    <t>Icelandic</t>
  </si>
  <si>
    <t>Norwegian</t>
  </si>
  <si>
    <t>no</t>
  </si>
  <si>
    <t>Update by COM for EFTA countries</t>
  </si>
  <si>
    <t>Update by Task force / UK</t>
  </si>
  <si>
    <t>?</t>
  </si>
  <si>
    <t>Euconst_MPReferenceDateTypes</t>
  </si>
  <si>
    <t>http://ec.europa.eu/clima/policies/ets/index_en.htm</t>
  </si>
  <si>
    <t>First draft for third phase by UBA</t>
  </si>
  <si>
    <t>Column</t>
  </si>
  <si>
    <t>for controls</t>
  </si>
  <si>
    <t xml:space="preserve">(c) </t>
  </si>
  <si>
    <t xml:space="preserve">(a) </t>
  </si>
  <si>
    <t>SourceClass</t>
  </si>
  <si>
    <t>MeasMethod</t>
  </si>
  <si>
    <t>DensMethod</t>
  </si>
  <si>
    <t>Fuel types</t>
  </si>
  <si>
    <t>UncertValue</t>
  </si>
  <si>
    <t>United Kingdom Civil Aviation Authority</t>
  </si>
  <si>
    <t>Version:</t>
  </si>
  <si>
    <t>Info for automatic Version detection</t>
  </si>
  <si>
    <t>Template type:</t>
  </si>
  <si>
    <t>Type list:</t>
  </si>
  <si>
    <t>Language:</t>
  </si>
  <si>
    <t>MP TKM</t>
  </si>
  <si>
    <t>MP AEm</t>
  </si>
  <si>
    <t>Report TKM</t>
  </si>
  <si>
    <t>Report AEm</t>
  </si>
  <si>
    <t>Monitoring plan tonne-kilometre data</t>
  </si>
  <si>
    <t>Monitoring plan annual emissions</t>
  </si>
  <si>
    <t>Report tonne-kilometre data</t>
  </si>
  <si>
    <t>Report annual emissions</t>
  </si>
  <si>
    <t>Issued by:</t>
  </si>
  <si>
    <t>European Commission</t>
  </si>
  <si>
    <t>Bulgarian</t>
  </si>
  <si>
    <t>bg</t>
  </si>
  <si>
    <t>Spanish</t>
  </si>
  <si>
    <t>es</t>
  </si>
  <si>
    <t>Czech</t>
  </si>
  <si>
    <t>cs</t>
  </si>
  <si>
    <t>Danish</t>
  </si>
  <si>
    <t>da</t>
  </si>
  <si>
    <t>German</t>
  </si>
  <si>
    <t>de</t>
  </si>
  <si>
    <t>Estonian</t>
  </si>
  <si>
    <t>et</t>
  </si>
  <si>
    <t>Greek</t>
  </si>
  <si>
    <t>el</t>
  </si>
  <si>
    <t>English</t>
  </si>
  <si>
    <t>en</t>
  </si>
  <si>
    <t>French</t>
  </si>
  <si>
    <t>fr</t>
  </si>
  <si>
    <t>Italian</t>
  </si>
  <si>
    <t>it</t>
  </si>
  <si>
    <t>Latvian</t>
  </si>
  <si>
    <t>lv</t>
  </si>
  <si>
    <t>Lithuanian</t>
  </si>
  <si>
    <t>lt</t>
  </si>
  <si>
    <t>Hungarian</t>
  </si>
  <si>
    <t>hu</t>
  </si>
  <si>
    <t>Maltese</t>
  </si>
  <si>
    <t>mt</t>
  </si>
  <si>
    <t>Dutch</t>
  </si>
  <si>
    <t>nl</t>
  </si>
  <si>
    <t>Polish</t>
  </si>
  <si>
    <t>pl</t>
  </si>
  <si>
    <t>Portuguese</t>
  </si>
  <si>
    <t>pt</t>
  </si>
  <si>
    <t>Romanian</t>
  </si>
  <si>
    <t>ro</t>
  </si>
  <si>
    <t>Slovak</t>
  </si>
  <si>
    <t>sk</t>
  </si>
  <si>
    <t>Slovenian</t>
  </si>
  <si>
    <t>sl</t>
  </si>
  <si>
    <t>Finnish</t>
  </si>
  <si>
    <t>fi</t>
  </si>
  <si>
    <t>Swedish</t>
  </si>
  <si>
    <t>sv</t>
  </si>
  <si>
    <t>Reference File Name</t>
  </si>
  <si>
    <t>COM</t>
  </si>
  <si>
    <t>AT</t>
  </si>
  <si>
    <t>BE</t>
  </si>
  <si>
    <t>BG</t>
  </si>
  <si>
    <t>CY</t>
  </si>
  <si>
    <t>CZ</t>
  </si>
  <si>
    <t>DK</t>
  </si>
  <si>
    <t>EE</t>
  </si>
  <si>
    <t>FI</t>
  </si>
  <si>
    <t>FR</t>
  </si>
  <si>
    <t>DE</t>
  </si>
  <si>
    <t>EL</t>
  </si>
  <si>
    <t>HU</t>
  </si>
  <si>
    <t>IE</t>
  </si>
  <si>
    <t>IT</t>
  </si>
  <si>
    <t>LV</t>
  </si>
  <si>
    <t>LT</t>
  </si>
  <si>
    <t>LU</t>
  </si>
  <si>
    <t>MT</t>
  </si>
  <si>
    <t>NL</t>
  </si>
  <si>
    <t>PL</t>
  </si>
  <si>
    <t>PT</t>
  </si>
  <si>
    <t>RO</t>
  </si>
  <si>
    <t>SK</t>
  </si>
  <si>
    <t>SI</t>
  </si>
  <si>
    <t>ES</t>
  </si>
  <si>
    <t>SE</t>
  </si>
  <si>
    <t>UK</t>
  </si>
  <si>
    <t>SelectPrimaryInfoSource</t>
  </si>
  <si>
    <t>NewUpdate</t>
  </si>
  <si>
    <t xml:space="preserve">(g) </t>
  </si>
  <si>
    <t>(o)</t>
  </si>
  <si>
    <t>Version list</t>
  </si>
  <si>
    <t>Languages list</t>
  </si>
  <si>
    <t xml:space="preserve">http://eur-lex.europa.eu/en/index.htm </t>
  </si>
  <si>
    <t>France - Direction Générale de I' Aviation Civile (DGAC)</t>
  </si>
  <si>
    <t>notapplicable</t>
  </si>
  <si>
    <t xml:space="preserve">(f) </t>
  </si>
  <si>
    <t>CompetentAuthorities</t>
  </si>
  <si>
    <t>(m)</t>
  </si>
  <si>
    <t>(n)</t>
  </si>
  <si>
    <t>corrected typo in 'Guidelines and conditions'!C5</t>
  </si>
  <si>
    <t>Column for automati-sation</t>
  </si>
  <si>
    <t>1-5</t>
  </si>
  <si>
    <t>5-10</t>
  </si>
  <si>
    <t>11-20</t>
  </si>
  <si>
    <t>21-30</t>
  </si>
  <si>
    <t>31-50</t>
  </si>
  <si>
    <t>MSversiontracking</t>
  </si>
  <si>
    <t>freightandmail</t>
  </si>
  <si>
    <t>Passengermass</t>
  </si>
  <si>
    <t>(a)</t>
  </si>
  <si>
    <t>(f)</t>
  </si>
  <si>
    <t>Title</t>
  </si>
  <si>
    <t>(b)</t>
  </si>
  <si>
    <t>(d)</t>
  </si>
  <si>
    <t>(e)</t>
  </si>
  <si>
    <t>(h)</t>
  </si>
  <si>
    <t>(i)</t>
  </si>
  <si>
    <t>(c)</t>
  </si>
  <si>
    <t>memberstates</t>
  </si>
  <si>
    <t>aviationauthorities</t>
  </si>
  <si>
    <t>opstatus</t>
  </si>
  <si>
    <t>Afghanistan - Ministry of Transport and Civil Aviation</t>
  </si>
  <si>
    <t>Algeria - Établissement Nationale de la Navigation Aérienne (ENNA)</t>
  </si>
  <si>
    <t>Austria</t>
  </si>
  <si>
    <t>Angola - Instituto Nacional da Aviação Civil</t>
  </si>
  <si>
    <t>Belgium</t>
  </si>
  <si>
    <t>Argentina - Comando de Regiones Aéreas</t>
  </si>
  <si>
    <t>flighttypes</t>
  </si>
  <si>
    <t>Bulgaria</t>
  </si>
  <si>
    <t>Armenia - General Department of Civil Aviation</t>
  </si>
  <si>
    <t>Cyprus</t>
  </si>
  <si>
    <t>Australia - Civil Aviation Safety Authority</t>
  </si>
  <si>
    <t>Czech Republic</t>
  </si>
  <si>
    <t>Austria - Ministry of Transport, Innovation and Technology</t>
  </si>
  <si>
    <t>Denmark</t>
  </si>
  <si>
    <t>Bahrain - Civil Aviation Affairs</t>
  </si>
  <si>
    <t>Estonia</t>
  </si>
  <si>
    <t>Belgium - Service public fédéral Mobilité et Transports</t>
  </si>
  <si>
    <t>Finland</t>
  </si>
  <si>
    <t>Bermuda - Bermuda Department of Civil Aviation (DCA)</t>
  </si>
  <si>
    <t>France</t>
  </si>
  <si>
    <t>Bolivia - Dirección General de Aeronáutica Civil</t>
  </si>
  <si>
    <t>operationscope</t>
  </si>
  <si>
    <t>Germany</t>
  </si>
  <si>
    <t>Bosnia and Herzegovina - Department of Civil Aviation</t>
  </si>
  <si>
    <t>Greece</t>
  </si>
  <si>
    <t>Botswana - Ministry of Works &amp; Transport — Department of Civil Aviation</t>
  </si>
  <si>
    <t>Hungary</t>
  </si>
  <si>
    <t>Brazil - Agência Nacional de Aviação Civil (ANAC)</t>
  </si>
  <si>
    <t>Ireland</t>
  </si>
  <si>
    <t>Brunei Darussalam - Department of Civil Aviation</t>
  </si>
  <si>
    <t>Italy</t>
  </si>
  <si>
    <t>Bulgaria - Civil Aviation Administration</t>
  </si>
  <si>
    <t>Latvia</t>
  </si>
  <si>
    <t>Cambodia - Ministry of Public Works and Transport</t>
  </si>
  <si>
    <t>Lithuania</t>
  </si>
  <si>
    <t>Canada - Canadian Transportation Agency</t>
  </si>
  <si>
    <t>Luxembourg</t>
  </si>
  <si>
    <t>Cape Verde - Agência de Aviação Civil (AAC)</t>
  </si>
  <si>
    <t>Malta</t>
  </si>
  <si>
    <t>Cayman - Civil Aviation Authority (CAA) of the Cayman Islands</t>
  </si>
  <si>
    <t>Netherlands</t>
  </si>
  <si>
    <t>Chile - Dirección General de Aeronáutica Civil</t>
  </si>
  <si>
    <t>Poland</t>
  </si>
  <si>
    <t>China - Air Traffic Management Bureau (ATMB), General Administration of Civil Aviation of China</t>
  </si>
  <si>
    <t>Portugal</t>
  </si>
  <si>
    <t>Colombia - República de Colombia Aeronáutica Civil</t>
  </si>
  <si>
    <t>Romania</t>
  </si>
  <si>
    <t>Costa Rica - Dirección General de Aviación Civil</t>
  </si>
  <si>
    <t>Dr</t>
  </si>
  <si>
    <t>Slovakia</t>
  </si>
  <si>
    <t>Croatia - Civil Aviation Authority</t>
  </si>
  <si>
    <t>Slovenia</t>
  </si>
  <si>
    <t>Cuba - Instituto de Aeronáutica Civil de Cuba</t>
  </si>
  <si>
    <t>LegalStatus</t>
  </si>
  <si>
    <t>Spain</t>
  </si>
  <si>
    <t>Cyprus - Department of Civil Aviation of Cyprus</t>
  </si>
  <si>
    <t>Sweden</t>
  </si>
  <si>
    <t>Czech Republic - Civil Aviation Authority</t>
  </si>
  <si>
    <t>Denmark - Civil Aviation Administration</t>
  </si>
  <si>
    <t>Dominican Republic - Instituto Dominicano de Aviación Civil</t>
  </si>
  <si>
    <t>worldcountries</t>
  </si>
  <si>
    <t>Ecuador - Dirección General de Aviación Civil del Ecuador</t>
  </si>
  <si>
    <t>Egypt - Ministry of Civil Aviation</t>
  </si>
  <si>
    <t>United Kingdom</t>
  </si>
  <si>
    <t>El Salvador - Autoridad de Aviación Civil – El Salvador</t>
  </si>
  <si>
    <t>Estonia - Estonian Civil Aviation Administration</t>
  </si>
  <si>
    <t>Fiji - Civil Aviation Authority</t>
  </si>
  <si>
    <t>Finland - Civil Aviation Authority</t>
  </si>
  <si>
    <t>Gambia - Gambia Civil Aviation Authority</t>
  </si>
  <si>
    <t>Ghana - Ghana Civil Aviation Authority</t>
  </si>
  <si>
    <t>Angola</t>
  </si>
  <si>
    <t>Greece - Hellenic Civil Aviation Authority</t>
  </si>
  <si>
    <t>Hungary - Directorate for Air Transport</t>
  </si>
  <si>
    <t>indrange</t>
  </si>
  <si>
    <t>Iceland - Civil Aviation Administration</t>
  </si>
  <si>
    <t>Argentina</t>
  </si>
  <si>
    <t>India - Directorate General of Civil Aviation</t>
  </si>
  <si>
    <t>Indonesia - Direktorat Jenderal Perhubungan Udara</t>
  </si>
  <si>
    <t>Aruba</t>
  </si>
  <si>
    <t>Iran, Islamic Republic of - Civil Aviation Organization of Iran</t>
  </si>
  <si>
    <t>Ireland - Irish Aviation Authority</t>
  </si>
  <si>
    <t>51-100</t>
  </si>
  <si>
    <t>Israel - Civil Aviation Authority</t>
  </si>
  <si>
    <t>101-200</t>
  </si>
  <si>
    <t>Italy - Agenzia Nazionale della Sicurezza del Volo</t>
  </si>
  <si>
    <t>200+</t>
  </si>
  <si>
    <t>Jamaica - Civil Aviation Authority</t>
  </si>
  <si>
    <t>Japan - Ministry of Land, Infrastructure and Transport</t>
  </si>
  <si>
    <t>Jordan - Civil Aviation Regulatory Commission (CARC) (formerly called "Jordan Civil Aviation Authority (JCAA)")</t>
  </si>
  <si>
    <t>Kenya - Kenya Civil Aviation Authority</t>
  </si>
  <si>
    <t>Kuwait - Directorate General of Civil Aviation</t>
  </si>
  <si>
    <t>Latvia - Civil Aviation Agency</t>
  </si>
  <si>
    <t>Namibia - Directorate of Civil Aviation (DCA Namibia)</t>
  </si>
  <si>
    <t>Nepal - Civil Aviation Authority of Nepal</t>
  </si>
  <si>
    <t>Netherlands - Directorate General of Civil Aviation and Freight Transport (DGTL)</t>
  </si>
  <si>
    <t>New Zealand - Airways Corporation of New Zealand</t>
  </si>
  <si>
    <t>Nicaragua - Instituto Nicaragüense de Aeronáutica Civíl</t>
  </si>
  <si>
    <t>Nigeria - Nigerian Civil Aviation Authority (NCAA)</t>
  </si>
  <si>
    <t>Norway - Civil Aviation Authority</t>
  </si>
  <si>
    <t>Oman - Directorate General of Civil Aviation and Meteorology</t>
  </si>
  <si>
    <t>Pakistan - Civil Aviation Authority</t>
  </si>
  <si>
    <t>Paraguay - Dirección Nacional de Aeronáutica Civil (DINAC)</t>
  </si>
  <si>
    <t>Peru - Dirección General de Aeronáutica Civil</t>
  </si>
  <si>
    <t>Philippines - Air Transportation Office (ATO)</t>
  </si>
  <si>
    <t>Poland - Civil Aviation Office</t>
  </si>
  <si>
    <t>Portugal - Instituto Nacional de Aviação Civil</t>
  </si>
  <si>
    <t>YesNo</t>
  </si>
  <si>
    <t>Republic of Korea - Ministry of Construction and Transportation</t>
  </si>
  <si>
    <t>Republic of Moldova - Civil Aviation Administration</t>
  </si>
  <si>
    <t>Romania - Romanian Civil Aeronautical Authority</t>
  </si>
  <si>
    <t>Russian Federation - State Civil Aviation Authority</t>
  </si>
  <si>
    <t>Saudi Arabia - Ministry of Defense and Aviation Presidency of Civil Aviation</t>
  </si>
  <si>
    <t>Serbia - Civil Aviation Directorate</t>
  </si>
  <si>
    <t>Seychelles - Directorate of Civil Aviation, Ministry of Tourism</t>
  </si>
  <si>
    <t>Croatia</t>
  </si>
  <si>
    <t>Singapore - Civil Aviation Authority of Singapore</t>
  </si>
  <si>
    <t>Slovakia - Civil Aviation Authority</t>
  </si>
  <si>
    <t>Slovenia - Civil Aviation Authority</t>
  </si>
  <si>
    <t>Somalia - Civil Aviation Caretaker Authority for Somalia</t>
  </si>
  <si>
    <t>South Africa - Civil Aviation Authority</t>
  </si>
  <si>
    <t>Spain - Ministerio de Fomento, Civil Aviation</t>
  </si>
  <si>
    <t>Sri Lanka - Civil Aviation Authority</t>
  </si>
  <si>
    <t>Sudan - Civil Aviation Authority</t>
  </si>
  <si>
    <t>Suriname - Civil Aviation Department of Suriname</t>
  </si>
  <si>
    <t>Sweden - Swedish Civil Aviation Authority</t>
  </si>
  <si>
    <t>Switzerland - Federal Office for Civil Aviation (FOCA)</t>
  </si>
  <si>
    <t>Thailand - Department of Civil Aviation</t>
  </si>
  <si>
    <t>The former Yugoslav Republic of Macedonia - Civil Aviation Administration</t>
  </si>
  <si>
    <t>Tonga - Ministry of Civil Aviation</t>
  </si>
  <si>
    <t>Trinidad and Tobago - Civil Aviation Authority</t>
  </si>
  <si>
    <t>Tunisia - Office de l'aviation civile et des aéroports</t>
  </si>
  <si>
    <t>Turkey - Directorate General of Civil Aviation</t>
  </si>
  <si>
    <t>Uganda - Civil Aviation Authority</t>
  </si>
  <si>
    <t>Ukraine - Civil Aviation Authority</t>
  </si>
  <si>
    <t>United Arab Emirates - General Civil Aviation Authority (GCAA)</t>
  </si>
  <si>
    <t>United Republic of Tanzania - Tanzania Civil Aviation Authority (TCAA)</t>
  </si>
  <si>
    <t>United States - Federal Aviation Administration</t>
  </si>
  <si>
    <t>Uruguay - Dirección Nacional de Aviación Civil e Infraestructura Aeronáutica (DINACIA)</t>
  </si>
  <si>
    <t>Vanuatu - Vanuatu Civil Aviation Authority</t>
  </si>
  <si>
    <t>Yemen - Civil Aviation and Meteorological Authority (CAMA)</t>
  </si>
  <si>
    <t>Zambia - Department of Civil Aviation</t>
  </si>
  <si>
    <t>Grenada</t>
  </si>
  <si>
    <t>Iceland</t>
  </si>
  <si>
    <t>Liechtenstein</t>
  </si>
  <si>
    <t>(g)</t>
  </si>
  <si>
    <t>Nauru</t>
  </si>
  <si>
    <t>Norway</t>
  </si>
  <si>
    <t>Palau</t>
  </si>
  <si>
    <t>Panama</t>
  </si>
  <si>
    <t>Peru</t>
  </si>
  <si>
    <t>Samoa</t>
  </si>
  <si>
    <t>Tokelau</t>
  </si>
  <si>
    <t>Tonga</t>
  </si>
  <si>
    <t>Tuvalu</t>
  </si>
  <si>
    <t>Uganda</t>
  </si>
  <si>
    <t>Vanuatu</t>
  </si>
  <si>
    <t xml:space="preserve">
</t>
  </si>
  <si>
    <t xml:space="preserve">
</t>
  </si>
  <si>
    <t>Version for translation</t>
  </si>
  <si>
    <t>Update (typos…)</t>
  </si>
  <si>
    <t>Ireland - Commission for Aviation Regulation</t>
  </si>
  <si>
    <t>MS comments included, submitted to CCC</t>
  </si>
  <si>
    <t>ausblenden</t>
  </si>
  <si>
    <t>One bug removed</t>
  </si>
  <si>
    <t>endorsed by CCC of 11 July</t>
  </si>
  <si>
    <t>Updated with OJ reference</t>
  </si>
  <si>
    <t>Translation created (based on text by DCT)</t>
  </si>
  <si>
    <t>IS</t>
  </si>
  <si>
    <t>is</t>
  </si>
  <si>
    <t>METINIS IŠMETAMŲJŲ ŠESD STEBĖSENOS PLANAS</t>
  </si>
  <si>
    <t>TURINYS</t>
  </si>
  <si>
    <t>Gairės ir sąlygos</t>
  </si>
  <si>
    <t>Stebėsenos plano versijos</t>
  </si>
  <si>
    <t>Orlaivio naudotojo identifikavimas</t>
  </si>
  <si>
    <t>Kontaktiniai duomenys</t>
  </si>
  <si>
    <t>Taršos šaltiniai ir orlaivių parko charakteristikos</t>
  </si>
  <si>
    <t>Supaprastintos tvarkos taikymo sąlygos</t>
  </si>
  <si>
    <t>Veiklos duomenys</t>
  </si>
  <si>
    <t>Neapibrėžties vertinimas</t>
  </si>
  <si>
    <t>Išmetamųjų teršalų faktoriai</t>
  </si>
  <si>
    <r>
      <t>Supaprastintas išmetamo CO</t>
    </r>
    <r>
      <rPr>
        <vertAlign val="subscript"/>
        <sz val="10"/>
        <rFont val="Arial"/>
        <family val="2"/>
      </rPr>
      <t>2</t>
    </r>
    <r>
      <rPr>
        <sz val="10"/>
        <rFont val="Arial"/>
        <family val="2"/>
      </rPr>
      <t xml:space="preserve"> kiekio apskaičiavimas</t>
    </r>
  </si>
  <si>
    <t>Trūkstami duomenys</t>
  </si>
  <si>
    <t>Valdymas</t>
  </si>
  <si>
    <t>Duomenų srauto valdymo veikla</t>
  </si>
  <si>
    <t>Kontrolė</t>
  </si>
  <si>
    <t>Vartojamų sąvokų ir santrumpų sąrašas</t>
  </si>
  <si>
    <t>Papildoma informacija</t>
  </si>
  <si>
    <t>Kita valstybei narei būdinga informacija</t>
  </si>
  <si>
    <t>Informacija apie šį failą</t>
  </si>
  <si>
    <t>Šį stebėsenos planą pateikė</t>
  </si>
  <si>
    <t>Orlaivio naudotojo unikalus identifikatorius (CMMT (angl. CRCO) Nr.):</t>
  </si>
  <si>
    <t>Šio stebėsenos plano versijos numeris</t>
  </si>
  <si>
    <t>Jei jūsų kompetentinga institucija reikalauja pateikti pasirašytą popierinę stebėsenos plano kopiją, prašome pasirašyti toliau parašui skirtoje vietoje:</t>
  </si>
  <si>
    <t>Data</t>
  </si>
  <si>
    <t>Teisiškai atsakingo asmens 
pavardė ir parašas</t>
  </si>
  <si>
    <t>Šablono versijos informacija</t>
  </si>
  <si>
    <t>Šabloną pateikė</t>
  </si>
  <si>
    <t>Paskelbimo data</t>
  </si>
  <si>
    <t>Kalba</t>
  </si>
  <si>
    <t>Failo pavadinimas</t>
  </si>
  <si>
    <t>GAIRĖS IR SĄLYGOS</t>
  </si>
  <si>
    <t>Direktyvoje 2003/87/EB su naujausiais pakeitimais, padarytais Direktyva 2009/29/EB (toliau – persvarstyta ES ATLPS direktyva), reikalaujama, kad orlaivių naudotojai, kuriems taikoma ES apyvartinių taršos leidimų prekybos sistema (ES ATLPS), vykdytų savo išmetamųjų teršalų (ŠESD) ir tonkilometrių duomenų stebėseną bei teiktų ataskaitas, ir kad tas ataskaitas patikrintų nepriklausomas ir akredituotas vertintojas.</t>
  </si>
  <si>
    <t>Direktyvos tekstą galima atsisiųsti iš</t>
  </si>
  <si>
    <t>http://eur-lex.europa.eu/LexUriServ/LexUriServ.do?uri=CONSLEG:2003L0087:20090625:LT:PDF</t>
  </si>
  <si>
    <t>Stebėsenos ir ataskaitų reglamente (Komisijos reglamentas (ES) Nr. 601/2012) (toliau – „SAR“) išsamiau nustatyti stebėsenos ir atskaitų teikimo reikalavimai. SAR tekstą galima atsisiųsti iš</t>
  </si>
  <si>
    <t>http://eur-lex.europa.eu/LexUriServ/LexUriServ.do?uri=OJ:L:2012:181:0030:0104:LT:PDF</t>
  </si>
  <si>
    <t>SAR 12 straipsnyje išdėstyti konkretūs reikalavimai dėl stebėsenos plano turinio ir stebėsenos plano bei atnaujinto stebėsenos plano pateikimo. 12 straipsnyje stebėsenos plano svarba apibrėžiama taip:</t>
  </si>
  <si>
    <t>Stebėsenos planą sudaro visi išsamūs ir skaidrūs tam tikro įrenginio veiklos vykdytojo ar orlaivio naudotojo taikomos stebėsenos metodikos dokumentai ir jame pateikiami bent I priede nustatyti elementai.</t>
  </si>
  <si>
    <t>Be to, 74 straipsnio 1 dalyje teigiama:</t>
  </si>
  <si>
    <t>Valstybės narės gali reikalauti, kad pateikdamas stebėsenos planus ir stebėsenos plano keitimus bei metines išmetamųjų ŠESD kiekio ataskaitas, tonkilometrių duomenų ataskaitas, patikros ataskaitas bei patobulinimo ataskaitas veiklos vykdytojas ir orlaivio naudotojas naudotų elektroninius šablonus ar tam tikrus failų formatus. 
Tokie valstybių narių nustatomi šablonai arba failų formatų specifikacijos apima bent tą informaciją, kuri numatyta Komisijos skelbiamuose elektroniniuose šablonuose arba failų formatų specifikacijose.</t>
  </si>
  <si>
    <t xml:space="preserve">Šis failas yra minėtasis Europos Komisijos parengtas orlaivių naudotojų išmetamųjų teršalų stebėsenos plano šablonas, apimantis I priedo reikalavimus ir tam tikrus papildomus reikalavimus, kuriais siekiama palengvinti orlaivių naudotojui įrodyti atitiktį SAR. 
Dėl tam tikrų aplinkybių, kaip aprašyta pirmiau, jis gali būti šiek tiek pakeistas valstybės narės kompetentingos institucijos. </t>
  </si>
  <si>
    <t>Visi Komisijos rekomendaciniai dokumentai dėl Stebėsenos ir ataskaitų reglamento pateikiami tinklalapyje:</t>
  </si>
  <si>
    <t>Nuspręsta ES ATLPS išplėsti ir įtraukti trijų EEE ELPA šalių (Islandijos, Lichtenšteino ir Norvegijos), o nuo 2013 m. – ir Kroatijos orlaivių naudotojus. Tai reiškia, kad orlaivių naudotojai taip pat turi vykdyti savo išmetamųjų ŠESD ir tonkilometrių duomenų, susijusių su vietiniais skrydžiais EEE ELPA šalyse, skrydžiais tarp EEE ELPA šalių ir tarp EEE ELPA šalių ir trečiųjų šalių, stebėseną ir teikti ataskaitas.</t>
  </si>
  <si>
    <t>Taigi šiame šablone visos nuorodos į valstybes nares turi būti suprantamos kaip nuorodos į visas 30 (nuo 2013 m. – 31) EEE šalių. EEE sudaro 27 (nuo 2013 m. – 28) ES valstybės narės, Islandija, Lichtenšteinas ir Norvegija.</t>
  </si>
  <si>
    <t>Prieš pradėdami naudotis šiuo failu, atlikite tokius veiksmus:</t>
  </si>
  <si>
    <t>Įsitikinkite, kad žinote, kuri ES valstybė narė yra atsakinga už jūsų (orlaivio naudotojo, su kuriuo susijęs šis stebėsenos planas) administravimą. Administruojančios valstybės narės nustatymo kriterijai nustatyti ES ATLPS direktyvos 18a straipsnyje. Sąrašą, kuriame nurodyta kiekvieno orlaivio naudotojo administruojanti valstybė narė, galima rasti Komisijos interneto svetainėje (žr. toliau).</t>
  </si>
  <si>
    <t xml:space="preserve">Nustatykite kompetentingą instituciją (KI), atsakingą už jūsų atvejį toje administruojančioje valstybėje narėje (vienoje valstybėje narėje gali būti daugiau negu viena KI). </t>
  </si>
  <si>
    <t>Pažiūrėkite KI tinklalapyje arba tiesiogiai susisiekite su KI ir sužinokite, ar turite reikiamą šablono versiją. Šablono versija yra aiškiai nurodyta šio failo pirmame puslapyje.</t>
  </si>
  <si>
    <t>Kai kurios valstybės narės gali reikalauti, kad naudotumėte kitą sistemą, pavyzdžiui, internetines formas, o ne elektronines lenteles. Pasitikrinkite, kokius reikalavimus kelia jus administruojanti valstybė narė. KI jums suteiks išsamesnės informacijos.</t>
  </si>
  <si>
    <t>Atidžiai perskaitykite šio šablono pildymo instrukcijas.</t>
  </si>
  <si>
    <t>Šis stebėsenos planas turi būti pateiktas jūsų kompetentingai institucijai šiuo adresu:</t>
  </si>
  <si>
    <t>Išsamų adresą pateikia valstybė narė.</t>
  </si>
  <si>
    <t>KI gali su jumis susisiekti, kad aptartų jūsų stebėsenos plano pakeitimus, siekdama užtikrinti tikslią ir patikimą metinio išmetamųjų ŠESD kiekio stebėseną ir ataskaitų teikimą pagal bendruosius ir specialiuosius SAR reikalavimus. Nepaisydami SAR 16 straipsnio 1 dalies, gavę KI pranešimą apie jūsų stebėsenos plano patvirtinimą, naudokitės naujausia jūsų stebėsenos plano versija kaip metinio išmetamųjų ŠESD nustatymo metodika ir kaip duomenų gavimo ir jų tvarkymo bei kontrolės įgyvendinimo metodika. Planas taip pat bus atskaitos taškas tikrinant jūsų metinę išmetamųjų ŠESD kiekio ataskaitą.</t>
  </si>
  <si>
    <t>Apie visus pasiūlymus atlikti reikšmingus stebėsenos plano pakeitimus turite nedelsdami pranešti KI. Visus reikšmingus stebėsenos metodikos pakeitimus turi prieš tai patvirtinti KI, kaip nustatyta SAR 14 ir 15 straipsniuose. Jei (pagal 15 straipsnį) galite pagrįstai manyti, kad būtini stebėsenos plano atnaujinimai nėra reikšmingi, apie juos visus kartą per metus galite informuoti KI laikydamiesi tame straipsnyje nustatyto termino (jei su tuo sutinka kompetentinga institucija).</t>
  </si>
  <si>
    <t>Visus stebėsenos plano pakeitimus turite įgyvendinti ir registruoti pagal SAR 16 straipsnį.</t>
  </si>
  <si>
    <t>Jei jums reikia pagalbos pildant stebėsenos planą, kreipkitės į savo kompetentingą instituciją. Kai kurios valstybės narės yra parengusios rekomendacinius dokumentus, kurie jums gali būti naudingi.</t>
  </si>
  <si>
    <t>Šioje ataskaitoje pateiktai informacijai gali būti taikomas viešinimo reikalavimas, įskaitant nustatytąjį Direktyva 2003/4/EB dėl visuomenės galimybės susipažinti su informacija apie aplinką. Jei manote, kad kuri nors informacija, kurią jūs pateikiate ryšium su šia paraiška, turėtų būti laikoma komerciškai konfidencialia, prašome apie tai informuoti savo kompetentingą instituciją. Turėtumėte žinoti, kad pagal Direktyvos 2003/4/EB nuostatas kompetentinga institucija gali privalėti atskleisti informaciją net jei pareiškėjas prašo laikyti ją konfidencialia.</t>
  </si>
  <si>
    <t>Informacijos šaltiniai</t>
  </si>
  <si>
    <t>ES tinklalapiai</t>
  </si>
  <si>
    <t>ES teisės aktai</t>
  </si>
  <si>
    <t>Bendroji informacija apie ATLPS</t>
  </si>
  <si>
    <t xml:space="preserve">Su aviacija susijusi ATLPS dalis </t>
  </si>
  <si>
    <t xml:space="preserve">Stebėsena ir ataskaitų teikimas pagal ES ATLPS </t>
  </si>
  <si>
    <t>Kiti tinklalapiai</t>
  </si>
  <si>
    <t>&lt;nurodo valstybės narės&gt;</t>
  </si>
  <si>
    <t>Pagalbos tarnyba</t>
  </si>
  <si>
    <t>&lt;nurodo valstybės narės, jeigu yra&gt;</t>
  </si>
  <si>
    <t>Kaip naudotis šiuo failu</t>
  </si>
  <si>
    <t>Siekdami sumažinti savo darbo krūvį, visus duomenis, kurie abiejuose stebėsenos planuose (išmetamųjų ŠESD ir tonkilometrių) identiški, galite pasirinkti įrašyti tik viename stebėsenos plane. Tai turite pasirinkti 2 c punkte. Rekomenduojama metinį išmetamųjų ŠESD stebėsenos planą naudoti kaip pagrindinį dokumentą, nes jame paprastai reikia išsamesnės informacijos. Jei abiejų dokumentų kompetentingai institucijai nesiųsite vienu metu, turite tuos duomenis įrašyti pirmajame dokumente.</t>
  </si>
  <si>
    <t>Rekomenduojame pildyti failą nuo pradžios iki pabaigos. Yra kelios funkcijos, padėsiančios pildyti formą ir kurios priklauso nuo to, kas buvo įrašyta pirmiau, pavyzdžiui, laukelių spalva pasikeis, jei į juos nieko nereikia įrašyti (žr. spalvų kodus toliau).</t>
  </si>
  <si>
    <t>Keliuose laukeliuose duomenis galite pasirinkti iš pateiktų variantų. Norėdami ką nors pasirinkti iš tokio išskleidžiamojo sąrašo, spustelėkite pelės mygtuku ant rodyklės dešiniajame laukelio krašte arba pasirinkite laukelį ir laikydami paspaudę klavišą „Alt“ slinkite žymekliu žemyn. Tam tikrais atvejais galėsite įrašyti savo tekstą, net jei ir yra toks išskleidžiamasis sąrašas. Tai galima padaryti tada, kai išskleidžiamajame sąraše yra tuščių vietų.</t>
  </si>
  <si>
    <t>Spalvų kodai ir šriftai</t>
  </si>
  <si>
    <t>Juodas paryškintas šriftas –</t>
  </si>
  <si>
    <t>Tai Komisijos šablono tekstas. Jis turi likti toks, koks yra.</t>
  </si>
  <si>
    <t xml:space="preserve">Smulkesnis pasvirasis šriftas </t>
  </si>
  <si>
    <t>Tokiu tekstu pateikiama daugiau paaiškinimų. Valstybės narės gali įrašyti daugiau paaiškinimų savo šablono variantuose.</t>
  </si>
  <si>
    <t>Į šviesiai geltonus laukelius įrašyti duomenis privaloma.</t>
  </si>
  <si>
    <t>Žaliuose laukeliuose pateikiami automatiškai apskaičiuoti rezultatai. Raudonu tekstu rašomi pranešimai apie klaidas (trūkstamus duomenis ir pan.).</t>
  </si>
  <si>
    <t>Pilkai pažymėti laukeliai reiškia, kad dėl įrašo kitame laukelyje čia įrašas nereikalingas.</t>
  </si>
  <si>
    <t>Pilkus laukelius turėtų užpildyti valstybės narės prieš skelbdamos individualią šablono versiją.</t>
  </si>
  <si>
    <t>Čia pateikiamos konkrečios valstybės narės gairės:</t>
  </si>
  <si>
    <t>A. Stebėsenos plano versijos</t>
  </si>
  <si>
    <t>Stebėsenos plano versijų sąrašas</t>
  </si>
  <si>
    <t>Šis lapas naudojamas esamai stebėsenos plano versijai atsekti. Kiekviena stebėsenos plano versija turėtų turėti unikalų versijos numerį ir atskaitos datą.</t>
  </si>
  <si>
    <t>Atsižvelgiant į administruojančios valstybės narės reikalavimus, gali būti, kad orlaivio naudotojas siųs dokumentą su įvairiais atnaujintais duomenimis kompetentingai institucijai, arba orlaivio naudotojas vienas gali registruoti visas versijas. Bet kuriuo atveju orlaivio naudotojas turėtų saugoti kiekvienos stebėsenos plano versijos kopiją.</t>
  </si>
  <si>
    <t>Stebėsenos plano būklė atskaitos datą turi būti pažymėta skiltyje „būklė“. Galimos būklės yra: „pateikta kompetentingai institucijai (KI)“, „patvirtinta KI“, „juodraštis“ ir kt.</t>
  </si>
  <si>
    <t>Atkreipkite dėmesį, kad išmetamųjų ŠESD stebėsena visada turi būti vykdoma pagal naujausią patvirtintą stebėsenos plano versiją, išskyrus tuos atvejus, kai atnaujintas SP jau yra pateiktas kompetentingai institucijai patvirtinti ir (arba) laukiama jos patvirtinimo. Pagal 16 straipsnio 1 dalį tokiais atvejais stebėsena turi būti vykdoma lygiagrečiai – tiek naudojant naujausią patvirtintą stebėsenos plano versiją, tiek SP, pateiktą patvirtinti.</t>
  </si>
  <si>
    <t>Versijos Nr.</t>
  </si>
  <si>
    <t>Atskaitos data</t>
  </si>
  <si>
    <t>Būklė atskaitos datą</t>
  </si>
  <si>
    <t>Skyriai, kuriuose padaryta pakeitimų. 
Trumpas pakeitimų paaiškinimas</t>
  </si>
  <si>
    <t>Jei reikia, įrašykite daugiau eilučių</t>
  </si>
  <si>
    <t>ORLAIVIO NAUDOTOJO IDENTIFIKAVIMAS IR VEIKLOS APRAŠYMAS</t>
  </si>
  <si>
    <t>Įrašykite orlaivio naudotojo pavadinimą</t>
  </si>
  <si>
    <t>Tai turi būti juridinio asmens, kuris vykdo ES ATLPS direktyvos I priede apibrėžtą aviacijos veiklą, pavadinimas</t>
  </si>
  <si>
    <t>Unikalus identifikatorius, kaip nurodyta Komisijos orlaivių naudotojų sąraše</t>
  </si>
  <si>
    <t>Šį identifikatorių galima rasti sąraše, kurį skelbia Komisija pagal ES ATLPS direktyvos 18a straipsnio 3 dalį.</t>
  </si>
  <si>
    <t>Prašome pasirinkti pagrindinį stebėsenos planą</t>
  </si>
  <si>
    <t>Paaiškinimas. Šiame šablone yra keli laukeliai, kurie identiški tonkilometrių stebėsenos plano šablonui, pavyzdžiui, adreso informacija ir su orlaivių parku susijusi informacija. Siekdami išvengti nereikalingo dubliavimo, čia galite pasirinkti, kuris bus pagrindinis dokumentas, – metinis išmetamųjų ŠESD stebėsenos planas (šis failas) ar tonkilometrių stebėsenos planas. Pasirinkę planą, reikalaujamą informaciją turite įrašyti tik į vieną pasirinktą dokumentą.</t>
  </si>
  <si>
    <t>Tai naujas ar atnaujintas stebėsenos planas?</t>
  </si>
  <si>
    <t>Pastaba. Jei naudojatės šiuo failu norėdami atnaujinti ankstesnę versiją, 2 skirsnio c punkte turite pasirinkti „Metinių išmetamųjų ŠESD stebėsenos planas“. Jei tai atnaujintas stebėsenos planas, jūsų kompetentinga institucija gali leisti nepildyti visų duomenų, o įrašyti tik naują informaciją.</t>
  </si>
  <si>
    <t>Šios stebėsenos plano versijos numeris</t>
  </si>
  <si>
    <t>Pastaba. Šis skaičius taip pat bus rodomas šio failo viršelyje. Jis turėtų būti suderintas su jūsų įrašu 1 skirsnyje.</t>
  </si>
  <si>
    <t>&lt;&lt;&lt; Jei 2 skirsnio c punkte pasirinkote t-km stebėsenos planą, spauskite čia ir pateksite į 3a skirsnį &gt;&gt;&gt;</t>
  </si>
  <si>
    <t>Nurodykite orlaivio naudotojo pavadinimą Komisijos sudarytame orlaivių naudotojų sąraše, jei jis nesutampa su 2 skirsnio a punkte nurodytu pavadinimu.</t>
  </si>
  <si>
    <t>Orlaivio naudotojo pavadinimas sąraše, parengtame pagal ES ATLPS direktyvos 18a straipsnio 3 dalį, gali būti kitoks nei faktinis į 2 skirsnio a punktą įrašytas pavadinimas.</t>
  </si>
  <si>
    <t>Prašome įrašyti unikalų ICAO žymenį, naudojamą šaukinyje skrydžių valdymo (ATC) tikslais, jei jis žinomas.</t>
  </si>
  <si>
    <t>ICAO žymuo turėtų būti toks, koks yra nurodytas ICAO skrydžio plano 7 langelyje (išskyrus skrydžio identifikaciją), kaip nustatyta ICAO dokumente 8585. Jei skrydžių planuose ICAO žymens nenurodote, išskleidžiamajame sąraše pasirinkite „netaikoma“ ir pereikite į 2 skirsnio g punktą.</t>
  </si>
  <si>
    <t>Jei unikalaus ICAO žymens, kuris būtų naudojamas ATC tikslais, nėra, nurodykite orlaivio registracijos numerį, naudojamą jūsų eksploatuojamo orlaivio šaukinyje ATC tikslais.</t>
  </si>
  <si>
    <t>Jei unikalaus ICAO žymens nėra, įrašykite visų jūsų eksploatuojamų orlaivių atpažinimo kodus, naudojamus ATC tikslais (uodegos numerius), kaip įrašyta skrydžio plano 7 langelyje. (Kiekvieną registracijos numerį atskirkite kabliataškiu.) Kitais atvejais įrašykite „netaikoma“ ir tęskite.</t>
  </si>
  <si>
    <t>Įrašykite orlaivio naudotojo administruojančią valstybę narę</t>
  </si>
  <si>
    <t>pagal direktyvos 18a straipsnį</t>
  </si>
  <si>
    <t>Kompetentinga institucija šioje valstybėje narėje</t>
  </si>
  <si>
    <t>Tam tikrose valstybėse narėse yra daugiau negu viena kompetentinga institucija, kuri yra atsakinga už orlaivių naudotojus pagal ES ATLPS. Įrašykite tinkamos institucijos pavadinimą, jei taikoma. Kitais atvejais pasirinkite „netaikoma“.</t>
  </si>
  <si>
    <t>Įrašykite valstybėje narėje išduoto oro vežėjo pažymėjimo (OVP) ir licencijos oro susisiekimui vykdyti numerius ir juos išdavusias institucijas, jei turima</t>
  </si>
  <si>
    <t>Oro vežėjo pažymėjimas</t>
  </si>
  <si>
    <t>OVP išdavusi institucija</t>
  </si>
  <si>
    <t>Licencija oro susisiekimui vykdyti</t>
  </si>
  <si>
    <t>Leidimą išduodanti institucija:</t>
  </si>
  <si>
    <t>Įrašykite orlaivio naudotojo adresą, įskaitant pašto kodą ir valstybę</t>
  </si>
  <si>
    <t>1 adreso eilutė</t>
  </si>
  <si>
    <t>2 adreso eilutė</t>
  </si>
  <si>
    <t>Miestas</t>
  </si>
  <si>
    <t>Valstybė / provincija / regionas</t>
  </si>
  <si>
    <t>Pašto kodas / ZIP</t>
  </si>
  <si>
    <t>Šalis</t>
  </si>
  <si>
    <t>E. pašto adresas</t>
  </si>
  <si>
    <t>Jei skiriasi nuo k punkte pirmiau pateiktos informacijos, nurodykite kontaktinį orlaivio naudotojo adresą (su pašto kodu) administruojančioje valstybėje narėje, jei toks yra:</t>
  </si>
  <si>
    <t>Pateikite informacijos apie savo įmonės nuosavybės struktūrą ir nurodykite, ar turite patronuojamųjų arba patronuojančiųjų įmonių</t>
  </si>
  <si>
    <t>Į savo aprašymą įtraukite savo patronuojamųjų įmonių ar patronuojančiosios įmonės unikalius ICAO žymenis ir nurodykite šiuos subjektus administruojančią valstybę narę, jei taikoma. Prireikus prie savo pateikiamos informacijos pridėkite priedus, kuriuose parodyta jūsų įmonės nuosavybės struktūros schema.</t>
  </si>
  <si>
    <t>Atkreipkite dėmesį, kad jūsų administruojanti valstybė narė gali paprašyti pateikti daugiau informacijos apie jūsų kontaktinį adresą ir įmonės struktūrą (žr. elektroninę lentelę „Valstybei narei būdinga informacija“).</t>
  </si>
  <si>
    <t>Orlaivio naudotojo veiklos, kuriai taikomas ES ATLPS direktyvos I priedas, aprašymas</t>
  </si>
  <si>
    <t>Nurodykite, ar esate komercinis ar nekomercinis oro vežėjas, ar teikiate reguliaraus ar nereguliaraus oro susisiekimo paslaugas, ar ir viena, ir kita, ir ar vykdote veiklą tik ES, ar taip pat ir ne ES šalyse.</t>
  </si>
  <si>
    <t>Orlaivio naudotojo statusas</t>
  </si>
  <si>
    <t>Komerciniai oro vežėjai: prašome kaip įrodymą prie šio stebėsenos plano pridėti savo OVP I priedo kopiją.</t>
  </si>
  <si>
    <t>Skrydžių tvarkaraštis</t>
  </si>
  <si>
    <t>Veiklos mastas</t>
  </si>
  <si>
    <t>Prireikus prašome pateikti išsamesnį savo veiklos aprašymą.</t>
  </si>
  <si>
    <r>
      <t xml:space="preserve"> </t>
    </r>
    <r>
      <rPr>
        <b/>
        <sz val="12"/>
        <rFont val="Arial"/>
        <family val="2"/>
      </rPr>
      <t>Kontaktinė informacija ir adresas dokumentams pateikti</t>
    </r>
  </si>
  <si>
    <t>Su kuo galime susisiekti dėl jūsų stebėsenos plano?</t>
  </si>
  <si>
    <t>Mums būtų naudinga žinoti asmenį, su kuriuo galėtume susisiekti tiesiogiai kilus kokių nors klausimų dėl jūsų stebėsenos plano. Jūsų nurodytas asmuo turėtų turėti įgaliojimus veikti jūsų vardu. Tai galėtų būti agentas, veikiantis orlaivio naudotojo vardu.</t>
  </si>
  <si>
    <t>Prievardis</t>
  </si>
  <si>
    <t>Vardas</t>
  </si>
  <si>
    <t>Pavardė</t>
  </si>
  <si>
    <t>Pareigos</t>
  </si>
  <si>
    <t>Organizacijos pavadinimas (jei veikia orlaivio naudotojo vardu)</t>
  </si>
  <si>
    <t>Telefono numeris</t>
  </si>
  <si>
    <t>&lt;&lt;&lt; Jei 2 skirsnio c punkte pasirinkote t-km stebėsenos planą, spauskite čia ir pateksite į 4 skirsnį &gt;&gt;&gt;</t>
  </si>
  <si>
    <t>Nurodykite susirašinėjimo adresą</t>
  </si>
  <si>
    <t>Turite nurodyti adresą, kuriuo jums būtų galima siųsti pranešimus ar kitus dokumentus, susijusius su ES apyvartinių taršos leidimų prekybos sistema. Nurodykite e. pašto adresą ir pašto adresą, jei yra, administruojančioje valstybėje narėje.</t>
  </si>
  <si>
    <t>Pašto kodas</t>
  </si>
  <si>
    <t>Valstybė</t>
  </si>
  <si>
    <t>&lt;&lt;&lt;Paspaudę čia pateksite į tolesnį skirsnį&gt;&gt;&gt;</t>
  </si>
  <si>
    <t>TARŠOS ŠALTINIAI ir ORLAIVIŲ PARKO CHARAKTERISTIKOS</t>
  </si>
  <si>
    <t>Apie jūsų veiklą</t>
  </si>
  <si>
    <t>2 skirsnio c punkte jūs pasirinkote</t>
  </si>
  <si>
    <t>Prašome nurodyti orlaivių, kuriuos orlaivio naudotojas naudojo tuo metu, kai teikė šį apskaitos planą, tipus.</t>
  </si>
  <si>
    <t>Sąraše turėtų būti nurodyti visų orlaivių, kuriuos eksploatuojate šio stebėsenos plano pateikimo metu, tipai (ICAO orlaivių tipų kodais, nurodytais dokumente 8643), ir kiekvieno tipo orlaivių skaičius, įskaitant nuosavus ir išsinuomotus orlaivius. Turite išvardyti tik tų tipų orlaivius, kurie naudojami vykdyti veiklai, kuriai taikomas ES ATLPS direktyvos I priedas.</t>
  </si>
  <si>
    <t>Į antrąją skiltį galite įrašyti to orlaivio tipo potipius, jei tai svarbu nustatant stebėsenos metodiką. Tai gali būti naudinga, pvz., jei skirtingų tipų orlaiviuose skiriasi matavimo sistemos, duomenų perdavimo sistemos (pvz., ACARS) ir kt.</t>
  </si>
  <si>
    <t>Turite nurodyti, koks kuras bus naudojamas kiekvieno tipo orlaivyje (kokie „sukėlikliai“ bus susiję su taršos šaltiniais). Tai galite padaryti į atitinkamą laukelį įrašydami „1“ arba „TAIP“. Jei kuras nenaudojamas, laukelį palikite tuščią.</t>
  </si>
  <si>
    <t>Pastaba. Dalis duomenų, kuriuos reikia į rašyti į šį poskyrį, sutampa su informacija,pateiktina tonkilometrių duomenų stebėsenos plane. Tačiau išmetamųjų ŠESD stebėsenai reikia daugiau informacijos. Taigi duomenis reikia įrašyti čia. Galite sumažinti savo darbo krūvį tonkilometrių stebėsenos plane pateikdami nuorodą į čia pateiktą informaciją.</t>
  </si>
  <si>
    <t>Stebėsenos plano pateikimo data</t>
  </si>
  <si>
    <t xml:space="preserve">
Bendrinis orlaivio tipas 
(ICAO orlaivio tipo žymuo)</t>
  </si>
  <si>
    <t xml:space="preserve">
Potipis (neprivaloma)</t>
  </si>
  <si>
    <t xml:space="preserve">
Plano pateikimo metu eksploatuojamų orlaivių skaičius</t>
  </si>
  <si>
    <t>reaktyvinis žibalas
(Jet A1 arba Jet A)</t>
  </si>
  <si>
    <t>reaktyvinis benzinas 
(Jet B)</t>
  </si>
  <si>
    <t>aviacinis benzinas (AvGas)</t>
  </si>
  <si>
    <t>Biokuras</t>
  </si>
  <si>
    <t>kiti alternatyvieji degalai</t>
  </si>
  <si>
    <t>Jei reikia, įterpkite daugiau eilučių. Šiuo tikslu rekomenduojama nukopijuoti visą aukščiau esančią eilutę ir paspaudus dešinįjį pelės klavišą pasirinkti komandą „insert copied cells“. Jeigu naudosite komandą „insert line“, nėra garantijos, kad ji bus tinkamo formato.</t>
  </si>
  <si>
    <t>Tik labai didelių orlaivių parkų atveju turėtumėte pateikti šį sąrašą kaip atskirą šio failo lapą.</t>
  </si>
  <si>
    <t>Pateikite orientacinį kitų numatomų eksploatuoti orlaivių tipų sąrašą.</t>
  </si>
  <si>
    <t xml:space="preserve">Atkreipkite dėmesį, kad į šį sąrašą nereikia įtraukti jokio 4 lentelės a punkte nurodyto orlaivio. Jei įmanoma, taip pat nurodykite numatomą kiekvieno tipo orlaivių skaičių, nurodydami skaičių arba orientacinį intervalą. </t>
  </si>
  <si>
    <t xml:space="preserve">
Numatomų eksploatuoti orlaivių skaičius</t>
  </si>
  <si>
    <t>&lt;&lt;&lt; Jei pasirinkote t-km stebėsenos planą, spauskite čia ir tęskite 4 skirsnio f punkte. &gt;&gt;&gt;</t>
  </si>
  <si>
    <t>Prašome pateikti informacijos apie tvarką, sistemas ir atsakomybę, naudojamas tikrinant taršos šaltinių (naudojamų orlaivių) per apskaitos metus sąrašo išsamumą.</t>
  </si>
  <si>
    <t>Toliau nurodytomis priemonėmis turėtų būti užtikrintas visų orlaivių, eksploatuojamų stebėsenos metais, įskaitant tiek nuosavus, tiek išsinuomotus orlaivius, stebėsenos ir ataskaitų išsamumas.</t>
  </si>
  <si>
    <t>Procedūros pavadinimas</t>
  </si>
  <si>
    <t>Procedūros nuoroda</t>
  </si>
  <si>
    <t>Trumpas procedūros aprašymas</t>
  </si>
  <si>
    <t>Postas ar departamentas, atsakingas už duomenų tvarkymą</t>
  </si>
  <si>
    <t>Vieta, kurioje laikomi įrašai</t>
  </si>
  <si>
    <t>Naudojamos sistemos pavadinimas (jei taikytina)</t>
  </si>
  <si>
    <t>Prašome nurodyti informaciją apie tvarką, taikomą tikrinant skrydžių, atliktų pagal unikalų aerodromų poros žymenį, sąrašo išsamumą.</t>
  </si>
  <si>
    <t>Prašome nurodyti tvarką ir sistemas, taikomas, kad aerodromų porų ir vykdomų skrydžių apskaitos laikotarpiu sąrašas būtų išsamus ir atnaujintas, taip pat tvarką, taikomą duomenų išsamumui ir nedubliavimui užtikrinti.</t>
  </si>
  <si>
    <t>Išsamiau aprašykite procedūras, kuriomis, užtikrinant išsamumą ir vengiant dvigubo skaičiavimo, nustatoma, ar skrydžiams taikomas direktyvos I priedas.</t>
  </si>
  <si>
    <t>Prašome pateikti informacijos apie sistemas, naudojamas, kad skrydžių, kuriems taikoma arba netaikoma ES ETS, apskaitos laikotarpiu sąrašas būtų išsamus ir atnaujintas, taip pat apie tvarką, taikomą siekiant užtikrinti duomenų išsamumą ir išvengti dubliavimo.</t>
  </si>
  <si>
    <r>
      <t>Prašome nurodyti apskaičiuotą ar prognozuojamą bendrą metinį deginant iškastinį kurą išmetamą CO</t>
    </r>
    <r>
      <rPr>
        <b/>
        <vertAlign val="subscript"/>
        <sz val="10"/>
        <rFont val="Arial"/>
        <family val="2"/>
      </rPr>
      <t>2</t>
    </r>
    <r>
      <rPr>
        <b/>
        <sz val="10"/>
        <rFont val="Arial"/>
        <family val="2"/>
      </rPr>
      <t xml:space="preserve"> kiekį (vykdant 1 priede nurodytą veiklą).</t>
    </r>
  </si>
  <si>
    <t>Į šį kiekį įskaičiuojami tik tie skrydžiai, kuriems taikoma ES ATLPS.</t>
  </si>
  <si>
    <r>
      <t>tonų CO</t>
    </r>
    <r>
      <rPr>
        <b/>
        <vertAlign val="subscript"/>
        <sz val="8"/>
        <rFont val="Arial"/>
        <family val="2"/>
      </rPr>
      <t>2</t>
    </r>
  </si>
  <si>
    <t>Supaprastinta tvarka mažiesiems teršėjams</t>
  </si>
  <si>
    <r>
      <t>Prašome patvirtinti, ar esate orlaivių naudotojas, kuris per tris iš eilės keturių mėnesių laikotarpius atlieka mažiau kaip 243 skrydžius; arba orlaivių naudotojas, dėl kurio skrydžių bendras metinis išmetamųjų teršalų kiekis deginant iškastinį kurą yra mažesnis kaip 25.000 tonų CO</t>
    </r>
    <r>
      <rPr>
        <b/>
        <vertAlign val="subscript"/>
        <sz val="10"/>
        <rFont val="Arial"/>
        <family val="2"/>
      </rPr>
      <t>2</t>
    </r>
    <r>
      <rPr>
        <b/>
        <sz val="10"/>
        <rFont val="Arial"/>
        <family val="2"/>
      </rPr>
      <t>?</t>
    </r>
  </si>
  <si>
    <t>Orlaivių naudotojai, kurie laikomi mažaisiais teršėjais, gali pasirinkti taikyti supaprastintą tvarką – apskaičiuoti degalų sunaudojimą Eurokontrolės ar kitos susijusios organizacijos įdiegtomis priemonėmis. Tokiu atveju pildykite ne elektroninę lentelę „apskaičiavimas“, bet elektroninę lentelę „supaprastintas apskaičiavimas“.</t>
  </si>
  <si>
    <t>&lt;&lt;&lt; Jei pažymėjote „Ne“, eikite tiesiai į 6 skirsnį &gt;&gt;&gt; &gt;&gt;&gt;</t>
  </si>
  <si>
    <t>Jei atsakydami į 5 skirsnio a punktą nurodėte „TAIP“, atsakykite, ar ketinate degalų sunaudojimą skaičiuoti supaprastinta tvarka?</t>
  </si>
  <si>
    <t>Jei pažymėjote „TAIP“, prašome pateikti informacijos, patvirtinančios, kad galite taikyti supaprastintą skaičiavimo tvarką, ir tada eikite tiesiai prie skilties „Supaprastintas skaičiavimas“ (9 dalis).</t>
  </si>
  <si>
    <r>
      <t>Pateikite tinkamos informacijos, patvirtinančios, kad esate orlaivių naudotojas, kuris per tris iš eilės keturių mėnesių laikotarpius atlieka mažiau kaip 243 skrydžius, arba orlaivių naudotojas, dėl kurio skrydžių bendras metinis išmetamųjų teršalų kiekis yra mažesnis kaip 25.000 tonų CO</t>
    </r>
    <r>
      <rPr>
        <i/>
        <vertAlign val="subscript"/>
        <sz val="8"/>
        <rFont val="Arial"/>
        <family val="2"/>
      </rPr>
      <t>2</t>
    </r>
    <r>
      <rPr>
        <i/>
        <sz val="8"/>
        <rFont val="Arial"/>
        <family val="2"/>
      </rPr>
      <t>. Jei reikia, galite pridėti papildomų dokumentų (žr. 15 skirsnį).</t>
    </r>
  </si>
  <si>
    <t>&lt;&lt;&lt; Čia paspaudę pateksite į 9 skirsnį „Supaprastintas skaičiavimas“ &gt;&gt;&gt;</t>
  </si>
  <si>
    <r>
      <t>IŠMETAMO CO</t>
    </r>
    <r>
      <rPr>
        <b/>
        <vertAlign val="subscript"/>
        <sz val="14"/>
        <rFont val="Arial"/>
        <family val="2"/>
      </rPr>
      <t>2</t>
    </r>
    <r>
      <rPr>
        <b/>
        <sz val="14"/>
        <rFont val="Arial"/>
        <family val="2"/>
      </rPr>
      <t xml:space="preserve"> KIEKIO SKAIČIAVIMAS </t>
    </r>
  </si>
  <si>
    <t>&lt;&lt;&lt; Eikite į 9 skirsnį, jei atitinkate supaprastinto skaičiavimo reikalavimus &gt;&gt;&gt;</t>
  </si>
  <si>
    <t>Prašome nurodyti metodiką, taikomą skaičiuojant kiekvieno tipo orlaivio degalų sunaudojimą.</t>
  </si>
  <si>
    <t>Kiekvienu atveju pasirinktas metodas turi būti toks, kad laiku būtų galima gauti išsamiausius duomenis su mažiausia neapibrėžtimi ir nepatiriant nepagrįstų išlaidų. 
Atkreipkite dėmesį, kad orlaivių tipai automatiškai paimami iš 4 skirsnio a punkto.</t>
  </si>
  <si>
    <t>A metodas</t>
  </si>
  <si>
    <t>Per kiekvieną skrydį faktiškai sunaudojamas degalų kiekis (tonomis) = degalų kiekis orlaivio bakuose, užbaigus degalų atsargų papildymą skrydžiui (tonomis) – degalų kiekis orlaivio bakuose, užbaigus degalų atsargų papildymą paskesniam skrydžiui (tonomis) + tam paskesniam skrydžiui įpiltų degalų kiekis (tonomis)</t>
  </si>
  <si>
    <t>B metodas</t>
  </si>
  <si>
    <t>Per kiekvieną skrydį faktiškai sunaudojamas degalų kiekis (tonomis) = orlaivio bakuose likęs degalų kiekis trinkelių uždėjimo metu ankstesnio skrydžio pabaigoje (tonomis) + skrydžiui įpiltų degalų kiekis (tonomis) – bakuose esantis degalų kiekis trinkelių uždėjimo metu skrydžio pabaigoje (tonomis)</t>
  </si>
  <si>
    <t>Bendras orlaivio tipas (ICAO orlaivio tipo žymuo) ir potipis</t>
  </si>
  <si>
    <t>Metodas (A ar B)</t>
  </si>
  <si>
    <t>Duomenų šaltinis, naudojamas įpiltų degalų kiekiui apskaičiuoti</t>
  </si>
  <si>
    <t>Duomenų perdavimo, laikymo ir susiradimo metodai</t>
  </si>
  <si>
    <t>Prireikus pratęskite kitame lape.</t>
  </si>
  <si>
    <t>Jei pasirinkta metodika (A metodas arba B metodas) taikoma ne visų tipų orlaiviams, prašome tai pagrįsti šiame langelyje.</t>
  </si>
  <si>
    <t>Prašome pateikti informacijos apie tvarką, taikomą apibrėžiant papildomų orlaivių tipų apskaitos metodiką.</t>
  </si>
  <si>
    <t>Nors šiame stebėsenos plane apibrėžiama orlaivių, kurie jau yra jūsų orlaivių parke teikiant šį stebėsenos planą kompetentingai institucijai (žr. 4 dalies a punktą), stebėsenos metodika, turi būti nustatyta tam tikra procedūra, kuria būtų užtikrinama tinkama visų papildomų orlaivių, kurie gali būti eksploatuojami (pvz., tie, kurie išvardyti 4 skirsnio b punkte), stebėsena. Toliau nurodytomis priemonėmis turėtų būti užtikrinta, kad būtų nustatyta stebėsenos metodika bet kurio tipo eksploatuojamam orlaiviui.</t>
  </si>
  <si>
    <t>Naudojamos sistemos pavadinimas (kai taikytina)</t>
  </si>
  <si>
    <t>Į šią lentelę įrašykite informaciją apie sistemas ir procedūras, taikomas vykdant skrydžiui sunaudojamų degalų kiekio stebėseną (ir nuosavų, ir išsinuomotų orlaivių).</t>
  </si>
  <si>
    <t>Procedūra turi apimti pasirinktas pakopas, matavimo įrangos aprašymą, taip pat informacijos užrašymo, susiradimo, perdavimo ir laikymo procedūras.</t>
  </si>
  <si>
    <t>Nurodykite kiekvieno tipo orlaiviams skirtą tankio matavimo metodą, taikomą įpilant degalus ir degalams bakuose.</t>
  </si>
  <si>
    <t>Turėtų būti nurodomos faktinės tankio vertės, nebent kompetentingai institucijai tinkamai įrodoma, kad faktinės vertės nežinomos ir turėtų būti taikomas standartinis 0,8 kg/l tankio koeficientas.</t>
  </si>
  <si>
    <t>Metodas, kuriuo nustatoma faktinė įpilamų degalų tankio vertė</t>
  </si>
  <si>
    <t>Metodas, kuriuo nustatoma bakuose esančių degalų tankio vertė</t>
  </si>
  <si>
    <t>Standartinės vertės naudojimo pagrindimas, jei išmatuoti neįmanoma, ir kitos pastabos</t>
  </si>
  <si>
    <t>Prireikus prašome tęsti kitame lape.</t>
  </si>
  <si>
    <t>Į šią lentelę įrašykite informaciją apie įpilamų degalų ir bakuose esančių degalų tankio matavimo procedūrą (ir nuosavų, ir išsinuomotų orlaivių).</t>
  </si>
  <si>
    <t>Procedūra turi apimti naudojamų matavimo prietaisų aprašymą arba, jei išmatuoti neįmanoma, standartinės vertės naudojimo pagrindimą.</t>
  </si>
  <si>
    <t>Jei taikytina, pateikite nukrypimų nuo bendros įpilamų degalų ar degalų bakuose bei tankio konkrečių aerodromų atveju nustatymo metodikos sąrašą.</t>
  </si>
  <si>
    <t>Prireikus dėl ypatingų aplinkybių, pavyzdžiui, jei degalų tiekėjai negali pateikti visų duomenų, kurių reikia taikant tam tikrą metodiką, pateikite nukrypimų nuo bendrų metodikų sąrašą, susijusį su konkrečiais aerodromais. Pavyzdžiui, jei konkretaus aerodromo degalų tiekėjas negali pateikti faktinių tankio duomenų, nurodykite siūlomą alternatyvų metodą. Prašome išvardykite aerodromus naudojant jų ICAO žymenį, juos atskirdami kabliataškiu.</t>
  </si>
  <si>
    <t>Nukrypimo rūšis</t>
  </si>
  <si>
    <t>Ypatingų aplinkybių pagrindimas</t>
  </si>
  <si>
    <t>Aerodromai, kuriems taikomas nukrypimas</t>
  </si>
  <si>
    <t>Jei lėktuve esančios sistemos naudojamos matuoti, kiek įpilta degalų ir koks kiekis lieka bake, prašome nurodyti neapibrėžtį, susijusią su lėktuve esančia matavimo įranga</t>
  </si>
  <si>
    <t>Jei įpilami degalai nustatomi vien tik pagal sąskaitoje faktūroje nurodytą degalų kiekį ar kitą tinkamą tiekėjo pateikiamą informaciją, nereikia jokio kito neapibrėžties lygio įrodymo, išskyrus bakuose likusio degalų kiekio matavimo neapibrėžties įvertį.
Jei įpilami degalai nustatomi orlaivyje esančiomis sistemomis, neapibrėžties vertės turėtų būti paimtos iš įrangos gamintojo specifikacijų. Įverčių intervalas iš išskleidžiamojo sąrašo turėtų būti naudojamas tik jei nėra tikslesnių verčių.</t>
  </si>
  <si>
    <t>Bake likusių degalų matavimo neapibrėžtis</t>
  </si>
  <si>
    <t>Ar įpilamo kuro kiekis nustatomas tik pagal sąskaitoje faktūroje nurodytą degalų kiekį ar kitą tinkamą informaciją, kurią suteikia degalų tiekėjas?</t>
  </si>
  <si>
    <t>Jeigu ne:</t>
  </si>
  <si>
    <t>Matavimo įranga
neapibrėžtis
(+/-%)</t>
  </si>
  <si>
    <t>Įrodymų, kad atliekami įprasti degalų matavimo sistemų patikrinimai, buvimo vieta</t>
  </si>
  <si>
    <t>Nurodykite pagrindinius jūsų degalų sunaudojimo matavimo neapibrėžties šaltinius ir susijusius jų neapibrėžties lygius.</t>
  </si>
  <si>
    <t>Neprivalote atlikti išsamaus neapibrėžties vertinimo, jei nurodote neapibrėžties šaltinius ir susijusius jų neapibrėžties lygius. Kitų komponentų nei nurodytieji 7 skirsnio a punkte neapibrėžtys gali būti pagrįstos konservatyvia (su atsarga) eksperto išvada.</t>
  </si>
  <si>
    <t>Neapibrėžties šaltinis</t>
  </si>
  <si>
    <t>Neapibrėžties lygis</t>
  </si>
  <si>
    <t>Pastabos dėl neapibrėžties lygio</t>
  </si>
  <si>
    <t>Pateikite išsamesnės informacijos apie neapibrėžties ribinę vertę, kurios ketinatės laikytis kiekvieno sukėliklio (degalų rūšies) atžvilgiu.</t>
  </si>
  <si>
    <r>
      <t>Kiekvieno sukėliklio (degalų rūšies) atžvilgiu nurodykite apytikrį metinį su sukėlikliu susijusio CO</t>
    </r>
    <r>
      <rPr>
        <i/>
        <vertAlign val="subscript"/>
        <sz val="8"/>
        <color indexed="18"/>
        <rFont val="Arial"/>
        <family val="2"/>
      </rPr>
      <t>2</t>
    </r>
    <r>
      <rPr>
        <i/>
        <sz val="8"/>
        <color indexed="18"/>
        <rFont val="Arial"/>
        <family val="2"/>
      </rPr>
      <t xml:space="preserve"> kiekį, nesvarbu, ar sukėliklis laikomas didžiuoju sukėlikliu ar mažuoju sukėlikliu, ir atitinkamą matavimo neapibrėžties ribinę vertę (kuri yra didžiausia matavimo neapibrėžtis stebėsenos metais), kurios laikysitės. </t>
    </r>
  </si>
  <si>
    <r>
      <t>Prašome naudoti tuščius laukelius D skiltyje alternatyviems degalams ir (arba) biokurui, kuriuos naudosite, nurodyti. Nurodykite apytikrį deginant iškastinį kurą išmesto CO</t>
    </r>
    <r>
      <rPr>
        <i/>
        <vertAlign val="subscript"/>
        <sz val="8"/>
        <color indexed="18"/>
        <rFont val="Arial"/>
        <family val="2"/>
      </rPr>
      <t>2</t>
    </r>
    <r>
      <rPr>
        <i/>
        <sz val="8"/>
        <color indexed="18"/>
        <rFont val="Arial"/>
        <family val="2"/>
      </rPr>
      <t xml:space="preserve"> kiekį (pagal kiekvieną išvardytą degalų rūšį), kad pateiktumėte įrodymų, jog pakopa pasirinkta teisingai. Prašome užtikrinti, kad bendras išmetamų teršalų kiekis atitiktų 4 dalies f punkte pateiktą atsakymą.</t>
    </r>
  </si>
  <si>
    <t>Sukėliklis (degalų rūšis)</t>
  </si>
  <si>
    <r>
      <t>Apskaičiuotas metinis deginant iškastinį kurą išmetamo CO</t>
    </r>
    <r>
      <rPr>
        <b/>
        <vertAlign val="subscript"/>
        <sz val="8"/>
        <rFont val="Arial"/>
        <family val="2"/>
      </rPr>
      <t>2</t>
    </r>
    <r>
      <rPr>
        <b/>
        <sz val="8"/>
        <rFont val="Arial"/>
        <family val="2"/>
      </rPr>
      <t xml:space="preserve"> kiekis pagal kiekvieną degalų rūšį</t>
    </r>
  </si>
  <si>
    <r>
      <t>Bendro apskaičiuoto išmetamo CO</t>
    </r>
    <r>
      <rPr>
        <b/>
        <vertAlign val="subscript"/>
        <sz val="8"/>
        <rFont val="Arial"/>
        <family val="2"/>
      </rPr>
      <t>2</t>
    </r>
    <r>
      <rPr>
        <b/>
        <sz val="8"/>
        <rFont val="Arial"/>
        <family val="2"/>
      </rPr>
      <t xml:space="preserve"> kiekio % </t>
    </r>
  </si>
  <si>
    <t>Sukėliklio klasifikacija</t>
  </si>
  <si>
    <t>Degalų sunaudojimo neapibrėžtis</t>
  </si>
  <si>
    <t>Pakopos numeris</t>
  </si>
  <si>
    <t>Std degalai</t>
  </si>
  <si>
    <t>Reaktyvinis žibalas (Jet A1 arba Jet A)</t>
  </si>
  <si>
    <t>Reaktyvinis benzinas (Jet B)</t>
  </si>
  <si>
    <t>Aviacinis benzinas (AvGas)</t>
  </si>
  <si>
    <t>Alternatyvūs degalai</t>
  </si>
  <si>
    <t>Biodegalai</t>
  </si>
  <si>
    <t>Iš viso visoms degalų rūšims</t>
  </si>
  <si>
    <t>Įvertis, pateiktas 4 dalies f punkte</t>
  </si>
  <si>
    <t>Skirtumas:</t>
  </si>
  <si>
    <t>Pateikite įrodymų, kad kiekvienas sukėliklis atitinka bendrą neapibrėžties ribinę vertę, kaip nurodyta 7 lentelės c punkte.</t>
  </si>
  <si>
    <t>Įrodymai gali būti gamintojo arba kuro tiekėjo specifikacijos.</t>
  </si>
  <si>
    <t>Toliau langelyje prašome pateikti nuorodą į failą ar dokumentą, kurį pridedate prie savo stebėsenos plano.</t>
  </si>
  <si>
    <t>Į šią lentelę įrašykite informaciją apie tvarką, taikomą siekiant užtikrinti, kad bendra degalų matavimo neapibrėžtis atitiktų pasirinktos pakopos reikalavimus.</t>
  </si>
  <si>
    <t>Turi būti įrodyta, kad degalų matavimo neapibrėžtis atitiks pasirinktos pakopos reikalavimus, darant nuorodą į matavimo sistemų kalibravimo pažymėjimus (jei taikoma), nacionalinius įstatymus, išlygas klientų sutartyse ar degalų tiekėjų tikslumo standartus. Jei matavimo sistemos sudedamųjų dalių kalibruoti neįmanoma, tvarkoje nurodykite alternatyvias kontrolės priemones.</t>
  </si>
  <si>
    <t>Į šią lentelę įrašykite informaciją apie tvarką, taikomą siekiant užtikrinti, kad būtų reguliariai palyginamas sąskaitose faktūrose nurodytas įpiltas kiekis ir orlaivyje esančios matavimo sistemos rodomas įpiltas kiekis.</t>
  </si>
  <si>
    <t>Jei nustatoma nukrypimų, turi būti imamasi korekcinių veiksmų pagal SAR 63 straipsnį.</t>
  </si>
  <si>
    <t>Prašome patvirtinti, kad komerciniams standartiniams aviaciniams degalams naudosite šiuos standartinius išmetamųjų teršalų faktorius</t>
  </si>
  <si>
    <t>Aviacinių degalų rūšis</t>
  </si>
  <si>
    <t>Numatytoji IPCC vertė
Reaktyvinis žibalas (JET A1 arba JET A)</t>
  </si>
  <si>
    <t>Patvirtinti</t>
  </si>
  <si>
    <t>Jei taikytina, prašome apibūdinti tvarką, taikomą alternatyvių degalų (sukėliklių) išmetamųjų teršalų faktoriams, grynojo šilumingumo vertei ir biomasės kiekiui nustatyti.</t>
  </si>
  <si>
    <t>Jei taikoma, tvarkos aprašyme turi būti nurodyta, kaip gaunami išmetamųjų teršalų faktoriai, grynojo šilumingumo vertės ir biomasės dalys, kurias turi patvirtinti kompetentinga institucija. Jie gali būti iš gaunami atliekant ėminių analizę, iš degalų pirkimo dokumentų, jei tai komercinis kuras, arba iš 53 straipsnyje Komisijos pateiktų gairių.</t>
  </si>
  <si>
    <t>Jei taikytina, prašome aprašyti metodus, taikomus alternatyvių degalų partijos mėginiams imti.</t>
  </si>
  <si>
    <t>Kiekvieno sukėliklio atžvilgiu glaustai aprašykite metodą, taikomą imant degalų ir medžiagų ėminius siekiant nustatyti kiekvienos degalų ar medžiagų partijos išmetamųjų teršalų faktorių, grynojo šilumingumo vertę ir biomasės kiekį.</t>
  </si>
  <si>
    <t>Parametras</t>
  </si>
  <si>
    <t>Aprašymas</t>
  </si>
  <si>
    <t>atitinka standartą (ISO, EN, ...)</t>
  </si>
  <si>
    <t>Jei taikytina, prašome aprašyti metodus, taikomus alternatyviems degalams analizuoti (įskaitant biokurą) siekiant nustatyti grynojo šilumingumo vertę, išmetamųjų teršalų faktorius ir biogeninį turinį (jei tinka).</t>
  </si>
  <si>
    <t>Kiekvieno sukėliklio atžvilgiu glaustai aprašykite metodą, taikomą imant degalų ir medžiagų ėminius siekiant nustatyti kiekvienos degalų ar medžiagų partijos išmetamųjų teršalų faktorių, grynojo šilumingumo vertę ir biomasės kiekį (jei to reikalauja pasirinkta pakopa).</t>
  </si>
  <si>
    <t>Jei taikoma, pateikite analizei naudojamų laboratorijų sąrašą ir patvirtinkite, ar laboratorija akredituota atlikti tą analizę pagal EN ISO/IEC 17025, arba pateikite kitą nuorodą į reikalaujamus pateikti įrodymus, kad laboratorija yra techniškai kompetentinga pagal 34 straipsnį.</t>
  </si>
  <si>
    <t>Laboratorijos pavadinimas</t>
  </si>
  <si>
    <t>Analizės procedūros</t>
  </si>
  <si>
    <t>Ar laboratorija akredituota pagal EN ISO/IEC17025 šiai analizei atlikti?</t>
  </si>
  <si>
    <t>Jeigu ne, pateikite nuorodą į kitus įrodymus</t>
  </si>
  <si>
    <r>
      <t>SUPAPRASTINTAS IŠMETAMO CO</t>
    </r>
    <r>
      <rPr>
        <b/>
        <vertAlign val="subscript"/>
        <sz val="14"/>
        <rFont val="Arial"/>
        <family val="2"/>
      </rPr>
      <t>2</t>
    </r>
    <r>
      <rPr>
        <b/>
        <sz val="14"/>
        <rFont val="Arial"/>
        <family val="2"/>
      </rPr>
      <t xml:space="preserve"> KIEKIO APSKAIČIAVIMAS</t>
    </r>
  </si>
  <si>
    <t>Supaprastintas apskaičiavimas</t>
  </si>
  <si>
    <t>Galite taikyti supaprastintą procedūrą veiklos duomenims, aprašytiems SAR 54 straipsnyje, apskaičiuoti, jei esate orlaivio naudotojas:
kuris per tris iš eilės keturių mėnesių laikotarpius atlieka mažiau kaip 243 skrydžius; arba 
kurio skrydžių bendras metinis išmetamųjų teršalų kiekis yra mažesnis kaip 25 000 tonų CO2.</t>
  </si>
  <si>
    <t>Įrašai čia privalomi / įmanomi tik jei 5 skirsnio b punkte nurodėte, kad ketinate taikyti supaprastintas degalų sunaudojimo apskaičiavimo procedūras.</t>
  </si>
  <si>
    <t>Nurodykite Komisijos patvirtintos priemonės, naudojamos degalų sunaudojimui apskaičiuoti, pavadinimą arba nuorodą.</t>
  </si>
  <si>
    <t>Prašome patvirtinti, kad išmetamiesiems teršalams apskaičiuoti bus taikomi komercinių standartinių aviacinių degalų išmetamųjų teršalų faktoriai.</t>
  </si>
  <si>
    <r>
      <t>Numatytasis IPCC dydis (tonų CO</t>
    </r>
    <r>
      <rPr>
        <b/>
        <vertAlign val="subscript"/>
        <sz val="8"/>
        <rFont val="Arial"/>
        <family val="2"/>
      </rPr>
      <t>2</t>
    </r>
    <r>
      <rPr>
        <b/>
        <sz val="8"/>
        <rFont val="Arial"/>
        <family val="2"/>
      </rPr>
      <t xml:space="preserve"> / tonų degalų)</t>
    </r>
  </si>
  <si>
    <t>Jei naudojate alternatyvius degalus (įskaitant biokurą), nurodykite siūlomą naudoti išmetamųjų teršalų faktorių ir grynojo šilumingumo vertę ir pagrįskite taikomą metodiką.</t>
  </si>
  <si>
    <t>&lt;&lt;&lt; Čia paspaudę pateksite į 11 skirsnį „Valdymas“ &gt;&gt;&gt;</t>
  </si>
  <si>
    <t>Duomenų, svarbių norint nustatyti orlaivio naudotojo išmetamą ŠESD kiekį, nėra, orlaivio naudotojas turi naudoti pakaitinius duomenis, apskaičiuotus pagal alternatyvų kompetentingos institucijos patvirtintą metodą. Metinėje išmetamųjų ŠESD ataskaitoje turi būti nurodytos priežastys, kodėl taikyta trūkstamų duomenų apskaičiavimo metodika, ir turi būti nurodytas ŠESD kiekis, kuriam ji taikyta.</t>
  </si>
  <si>
    <t>Trumpai apibūdinkite metodą, naudojamą degalų sunaudojimui apskaičiuoti, kai trūksta duomenų, remdamiesi pirmiau nurodytomis sąlygomis.</t>
  </si>
  <si>
    <t>Kai pakaitinių duomenų negalima nustatyti pagal 10 straipsnio a dalies metodą, išmetamųjų ŠESD kiekis gali būti nustatomas pagal sunaudotų degalų kiekį, nustatytą naudojant SAR 54 straipsnio 2 dalyje nurodytą priemonę. Nurodykite šiuo atveju naudojamą Komisijos patvirtintą priemonę</t>
  </si>
  <si>
    <t>Prašome pateikti trumpą metodikos, taikomos, kai trūksta ne degalų sunaudojimo, bet kitų parametrų duomenų, aprašymą, jei taikytina.</t>
  </si>
  <si>
    <t>DUOMENŲ VALDYMO IR KONTROLĖS PROCEDŪRŲ APRAŠYMAS</t>
  </si>
  <si>
    <t>Nurodykite, kas atsakingas už stebėseną ir ataskaitų teikimą (SAR 61 straipsnis)</t>
  </si>
  <si>
    <t>Prašome nurodyti pareigas ar pareigybes ir pateikti glaustą jų vaidmens, susijusio su stebėsena ir ataskaitų teikimu, santrauką. Turi būti išvardyti tik tie asmenys, kuriems tenka bendroji atsakomybė ir kitoks svarbus vaidmuo (t. y. nereikia įtraukti asmenų, kuriems pavedamos užduotys).</t>
  </si>
  <si>
    <t>Tai gali būti pateikta medžio pavidalo diagramoje ar organizacijos struktūros schemoje, pridedamoje prie jūsų pateikiamos informacijos.</t>
  </si>
  <si>
    <t>Pareigos ar pareigybė</t>
  </si>
  <si>
    <t>Atsakomybės sritis</t>
  </si>
  <si>
    <t>Išsamiau aprašykite už stebėseną ir ataskaitų teikimą atsakingo personalo atsakomybės paskirstymo ir būtinų kompetencijų valdymo procedūrą pagal SAR 58 straipsnio 3 dalies c punktą.</t>
  </si>
  <si>
    <t>Šioje procedūroje turėtų būti nustatyta, kaip paskirstoma stebėsenos ir ataskaitų teikimo atsakomybė, kaip vykdomi mokymai ir peržiūra ir kaip pareigos atskiriamos, kad visus susijusius duomenis patvirtintų asmuo, nedirbantis su duomenų registravimu ir rinkimu.</t>
  </si>
  <si>
    <t>Išsamiau aprašykite procedūrą, pagal kurią reguliariai įvertinamas stebėsenos plano tinkamumas, visų pirma apimant galimas stebėsenos metodikos tobulinimo priemones.</t>
  </si>
  <si>
    <t>Procedūroje turi būti nustatytas reguliaraus tikrinimo procesas, kuriuo siekiama, kad stebėsenos planas atspindėtų veiklos pobūdį ir kad atitiktų stebėsenos ir ataskaitų reglamentą. Trumpame aprašyme turi būti nurodyta, kaip reguliariai planas vertinamas, atsižvelgiant į veiklos pobūdį ir tai, kaip apie pakeitimus, nustatytus per vidaus patikrinimus ir patikros vizitus, pranešama kompetentingai institucijai.</t>
  </si>
  <si>
    <t>Išsamiau apibūdinkite duomenų srauto veiklos procedūras, kuriomis užtikrinama, kad pagal ATLPS teikiamuose duomenyse nebūtų netikslumų ir kad jie atitiktų patvirtintą planą ir reglamentą.</t>
  </si>
  <si>
    <t>Jeigu taikomos kelios procedūros, apibūdinkite svarbiausią procedūrą, kuri apima pagrindinius duomenų srauto veiklos etapus ir pateikite diagramą, kurioje matyti duomenų valdymo procedūrų sąsajos (apačioje pateikite šios diagramos nuorodą ir pateikite kartu su stebėsenos planu). Taip pat atskirame lape galite pateikti išsamesnės informacijos apie kitas taikomas procedūras.</t>
  </si>
  <si>
    <t>Skiltyje „Susijusių apdorojimo etapų aprašymas“ nurodykite kiekvieną duomenų srauto nuo pirminių duomenų iki metinio išmetamųjų ŠESD kiekio etapą, kuris atspindi duomenų srauto veiklos seką ir sąsajas, ir pateikite formules bei duomenis, naudojamus išmetamųjų ŠESD kiekiui iš pirminių duomenų apskaičiuoti. Nurodykite visas susijusias elektroninių duomenų apdorojimo ir saugojimo sistemas ir kitas įvestis (įskaitant rankinę duomenų įvestį) ir patvirtinkite, kaip registruojami duomenų srauto veiklos rezultatai.</t>
  </si>
  <si>
    <t>Diagramos nuoroda (jei taikoma)</t>
  </si>
  <si>
    <t>Pareigybė ar padalinys, atsakingas už procedūrą ir visus gautus duomenis</t>
  </si>
  <si>
    <t>Naudojamos IT sistemos pavadinimas (jei taikoma)</t>
  </si>
  <si>
    <t xml:space="preserve">EN arba kitų naudojamų standartų sąrašas (jei taikoma) </t>
  </si>
  <si>
    <t xml:space="preserve">Pirminių duomenų šaltinių sąrašas </t>
  </si>
  <si>
    <t xml:space="preserve">Apdorojimo etapų kiekvienos konkrečios duomenų srauto veiklos atveju aprašymas </t>
  </si>
  <si>
    <t>Prašome prikabinti pavaizduotą duomenų srautą, naudojamą skaičiuojant metinius išmetamųjų ŠESD kiekius, įskaitant atsakomybę už kiekvienos rūšies duomenų gavimą ir laikymą. Prireikus prašome pateikti nuorodą į papildomą informaciją, pateikiamą su jūsų užpildytu planu.</t>
  </si>
  <si>
    <t>Išsamiai apibūdinkite procedūras, naudojamas siekiant įvertinti būdingą riziką ir kontrolės riziką.</t>
  </si>
  <si>
    <t>Trumpame aprašyme turėtų būti nurodyta, kaip nustatant veiksmingą kontrolės sistemą įvertinama būdinga rizika („klaidos “) ir kontrolės rizika („apsirikimai“).</t>
  </si>
  <si>
    <t>Išsamiai apibūdinkite procedūras, naudojamas matavimo įrangos ir duomenų srauto veiklai naudojamų informacijos technologijų kokybei užtikrinti.</t>
  </si>
  <si>
    <t>Trumpame aprašyme turėtų būti nurodyta, kaip kalibruojama arba reguliariai tikrinama atitinkama matavimo įranga ir kaip bandoma bei kontroliuojama informacijos technologijomis, įskaitant prieigos kontrolę, atsargines duomenų kopijas, duomenų atgavimą ir saugumą.</t>
  </si>
  <si>
    <t>Išsamiai apibūdinkite procedūras, naudojamas siekiant užtikrinti duomenų reguliarias vidaus peržiūras ir patvirtinimą.</t>
  </si>
  <si>
    <t>Trumpame aprašyme turėtų būti nurodyta, kad peržiūros ir patvirtinimo procesas apima patikrinimą, ar duomenys yra išsamūs, palyginimą su ankstesnių metų duomenimis, degalų suvartojimo ir pirkimo įrašų palyginimą, taip pat iš degalų tiekėjų gautų faktorių palyginimą su tarptautiniais pamatiniais faktoriais, jei taikoma, ir duomenų atmetimo kriterijus.</t>
  </si>
  <si>
    <t>Išsamiai apibūdinkite taisymų ir korekcinių veiksmų taikymo procedūras.</t>
  </si>
  <si>
    <t>Trumpame aprašyme turėtų būti nurodyta, kokių atitinkamų veiksmų imamasi nustačius, kad duomenų srauto veikla arba kontrolė yra neveiksminga. Procedūroje turėtų būti aprašyta, kaip įvertinamas rezultatų tinkamumas, kaip nustatoma ir pašalinama klaidos priežastis.</t>
  </si>
  <si>
    <t>Jei taikoma, išsamiai apibūdinkite procedūras, naudojamas kontroliuojant rangovų atliekamas užduotis.</t>
  </si>
  <si>
    <t>Trumpame aprašyme turėtų būti nurodyta, kaip patikrinama rangovų atliekamų procesų duomenų srauto ir kontrolės veikla ir kaip tikrinama iš jų gautų duomenų kokybė.</t>
  </si>
  <si>
    <t>Išsamiai apibūdinkite įrašų ir dokumentų tvarkymo procedūras.</t>
  </si>
  <si>
    <t>Trumpame aprašyme turėtų būti nurodytas dokumentų saugojimo procesas, visų pirma duomenų ir informacijos, nustatytų SAR IX priede, ir kaip duomenys laikomi, kad galėtų būti bet kada pateikti vertintojui ar kompetentingai institucijai, jiems paprašius.</t>
  </si>
  <si>
    <t>Pateikite rizikos vertinimo rezultatus, kurie patvirtintų, kad kontrolės veikla ir procedūros yra proporcingi nustatytai rizikai. (Pastaba. Taikoma tik orlaivių naudotojams, kurie nėra mažieji teršėjai, arba mažiesiems teršėjams, kurie neketina naudotis mažiesiems teršėjams skirta priemone)</t>
  </si>
  <si>
    <t>Ar jūsų organizacija turi dokumentais pagrįstą kokybės valdymo sistemą? Pasirinkite tinkamiausią atsakymą.</t>
  </si>
  <si>
    <t>Jeigu aplinkosaugos vadybos sistema yra sertifikuota akredituotos organizacijos ir sistema apima procedūras, susijusias su ES ATLPS stebėsena ir ataskaitų teikimu, nurodykite atitinkamą standartą, pvz., ISO14001, EMAS ir t. t.</t>
  </si>
  <si>
    <t>Prašome išvardyti visas santrumpas, akronimus ar apibrėžtis, kuriuos vartojote pildydami šį stebėsenos planą.</t>
  </si>
  <si>
    <t>Santrumpa</t>
  </si>
  <si>
    <t>Apibrėžtis</t>
  </si>
  <si>
    <t>Jei teikiate kokios nors kitos informacijos, į kurią norėtumėte, kad mes atkreiptume dėmesį nagrinėdami jūsų planą, parašykite apie tai mums čia. Jei įmanoma, prašome pateikti šią informaciją elektroniniu formatu. Galite pateikti informaciją programų „Microsoft Word“, „Excel“ ar „Adobe Acrobat“ formatu.</t>
  </si>
  <si>
    <t>Patariame neteikti nesvarbios informacijos, nes dėl to gali sulėtėti patvirtinimas. Pateiktuose papildomuose dokumentuose turėtų būti pateiktos aiškios nuorodos į failo pavadinimą ar nuorodos numerį, kuriuos pateikite toliau. Prireikus pasiklauskite savo kompetentingos institucijos, ar bus priimtini ne pirmiau nurodyti, o kiti failų formatai.</t>
  </si>
  <si>
    <t>Toliau nurodykite failo pavadinimą (-us) (jei dokumentas elektroninio formato) arba dokumento nuorodos numerį (-ius) (jei teikiama popierinė kopija):</t>
  </si>
  <si>
    <t>Failo pavadinimas / nuoroda</t>
  </si>
  <si>
    <t>Dokumento aprašymas</t>
  </si>
  <si>
    <t>Pastabos</t>
  </si>
  <si>
    <t>Vieta kitoms pastaboms</t>
  </si>
  <si>
    <t>Prašome pasirinkti</t>
  </si>
  <si>
    <t>Austrija</t>
  </si>
  <si>
    <t>Belgija</t>
  </si>
  <si>
    <t>Bulgarija</t>
  </si>
  <si>
    <t>Kroatija</t>
  </si>
  <si>
    <t>Kipras</t>
  </si>
  <si>
    <t>Čekija</t>
  </si>
  <si>
    <t>Danija</t>
  </si>
  <si>
    <t>Estija</t>
  </si>
  <si>
    <t>Suomija</t>
  </si>
  <si>
    <t>Prancūzija</t>
  </si>
  <si>
    <t>Vokietija</t>
  </si>
  <si>
    <t>Graikija</t>
  </si>
  <si>
    <t>Vengrija</t>
  </si>
  <si>
    <t xml:space="preserve">Islandija </t>
  </si>
  <si>
    <t>Airija</t>
  </si>
  <si>
    <t>Italija</t>
  </si>
  <si>
    <t>Latvija</t>
  </si>
  <si>
    <t>Lichtenšteinas</t>
  </si>
  <si>
    <t>Lietuva</t>
  </si>
  <si>
    <t>Liuksemburgas</t>
  </si>
  <si>
    <t>Nyderlandai</t>
  </si>
  <si>
    <t xml:space="preserve">Norvegija </t>
  </si>
  <si>
    <t>Lenkija</t>
  </si>
  <si>
    <t>Portugalija</t>
  </si>
  <si>
    <t>Rumunija</t>
  </si>
  <si>
    <t>Slovakija</t>
  </si>
  <si>
    <t>Slovėnija</t>
  </si>
  <si>
    <t>Ispanija</t>
  </si>
  <si>
    <t>Švedija</t>
  </si>
  <si>
    <t>Jungtinė Karalystė</t>
  </si>
  <si>
    <t>Afganistanas</t>
  </si>
  <si>
    <t>Albanija</t>
  </si>
  <si>
    <t>Alžyras</t>
  </si>
  <si>
    <t>Amerikos Samoa</t>
  </si>
  <si>
    <t>Andora</t>
  </si>
  <si>
    <t>Angila</t>
  </si>
  <si>
    <t>Antigva ir Barbuda</t>
  </si>
  <si>
    <t>Armėnija</t>
  </si>
  <si>
    <t>Australija</t>
  </si>
  <si>
    <t>Azerbaidžanas</t>
  </si>
  <si>
    <t>Bahamos</t>
  </si>
  <si>
    <t>Bahreinas</t>
  </si>
  <si>
    <t>Bangladešas</t>
  </si>
  <si>
    <t>Barbadosas</t>
  </si>
  <si>
    <t>Baltarusija</t>
  </si>
  <si>
    <t>Belizas</t>
  </si>
  <si>
    <t>Beninas</t>
  </si>
  <si>
    <t>Bermudų salos</t>
  </si>
  <si>
    <t>Butanas</t>
  </si>
  <si>
    <t>Bolivijos Daugiatautė Valstybė</t>
  </si>
  <si>
    <t>Bosnija ir Hercegovina</t>
  </si>
  <si>
    <t>Botsvana</t>
  </si>
  <si>
    <t>Brazilija</t>
  </si>
  <si>
    <t>Didžiosios Britanijos Mergelių salos</t>
  </si>
  <si>
    <t>Brunėjaus Darusalamas</t>
  </si>
  <si>
    <t>Burkina Fasas</t>
  </si>
  <si>
    <t>Burundis</t>
  </si>
  <si>
    <t>Kambodža</t>
  </si>
  <si>
    <t>Kamerūnas</t>
  </si>
  <si>
    <t>Kanada</t>
  </si>
  <si>
    <t>Žaliojo Kyšulio Respublika</t>
  </si>
  <si>
    <t>Kaimanų salos</t>
  </si>
  <si>
    <t>Centrinės Afrikos Respublika</t>
  </si>
  <si>
    <t>Čadas</t>
  </si>
  <si>
    <t>Normandijos salos</t>
  </si>
  <si>
    <t>Čilė</t>
  </si>
  <si>
    <t>Kinija</t>
  </si>
  <si>
    <t>Ypatingasis Administracinis Kinijos Regionas Honkongas</t>
  </si>
  <si>
    <t>Ypatingasis Administracinis Kinijos Regionas Makao</t>
  </si>
  <si>
    <t>Kolumbija</t>
  </si>
  <si>
    <t>Komorai</t>
  </si>
  <si>
    <t>Kongas</t>
  </si>
  <si>
    <t>Kuko salos</t>
  </si>
  <si>
    <t>Kosta Rika</t>
  </si>
  <si>
    <t>Dramblio Kaulo Krantas</t>
  </si>
  <si>
    <t>Kuba</t>
  </si>
  <si>
    <t>Korėjos Liaudies Demokratinė Respublika</t>
  </si>
  <si>
    <t>Kongo Demokratinė Respublika</t>
  </si>
  <si>
    <t>Džibutis</t>
  </si>
  <si>
    <t>Dominika</t>
  </si>
  <si>
    <t>Dominikos Respublika</t>
  </si>
  <si>
    <t>Ekvadoras</t>
  </si>
  <si>
    <t>Egiptas</t>
  </si>
  <si>
    <t>Salvadoras</t>
  </si>
  <si>
    <t>Pusiaujo Gvinėja</t>
  </si>
  <si>
    <t>Eritrėja</t>
  </si>
  <si>
    <t>Etiopija</t>
  </si>
  <si>
    <t>Farerų salos</t>
  </si>
  <si>
    <t>Folklando (Malvinų) salos</t>
  </si>
  <si>
    <t>Fidžis</t>
  </si>
  <si>
    <t>Prancūzijos Gviana</t>
  </si>
  <si>
    <t>Prancūzijos Polinezija</t>
  </si>
  <si>
    <t>Gabonas</t>
  </si>
  <si>
    <t>Gambija</t>
  </si>
  <si>
    <t>Gruzija</t>
  </si>
  <si>
    <t>Gana</t>
  </si>
  <si>
    <t>Gibraltaras</t>
  </si>
  <si>
    <t>Grenlandija</t>
  </si>
  <si>
    <t>Gvadelupa</t>
  </si>
  <si>
    <t>Guamas</t>
  </si>
  <si>
    <t>Gvatemala</t>
  </si>
  <si>
    <t>Gernsis</t>
  </si>
  <si>
    <t>Gvinėja</t>
  </si>
  <si>
    <t>Bisau Gvinėja</t>
  </si>
  <si>
    <t>Gajana</t>
  </si>
  <si>
    <t>Haitis</t>
  </si>
  <si>
    <t>Šventasis Sostas (Vatikano Miesto Valstybė)</t>
  </si>
  <si>
    <t>Hondūras</t>
  </si>
  <si>
    <t>Indija</t>
  </si>
  <si>
    <t>Indonezija</t>
  </si>
  <si>
    <t>Irano Islamo Respublika</t>
  </si>
  <si>
    <t>Irakas</t>
  </si>
  <si>
    <t>Meno Sala</t>
  </si>
  <si>
    <t>Izraelis</t>
  </si>
  <si>
    <t>Jamaika</t>
  </si>
  <si>
    <t>Japonija</t>
  </si>
  <si>
    <t>Džersis</t>
  </si>
  <si>
    <t>Jordanija</t>
  </si>
  <si>
    <t>Kazachstanas</t>
  </si>
  <si>
    <t>Kenija</t>
  </si>
  <si>
    <t>Kiribatis</t>
  </si>
  <si>
    <t>Kuveitas</t>
  </si>
  <si>
    <t>Kirgizija</t>
  </si>
  <si>
    <t>Laoso Liaudies Demokratinė Respublika</t>
  </si>
  <si>
    <t>Libanas</t>
  </si>
  <si>
    <t>Lesotas</t>
  </si>
  <si>
    <t>Liberija</t>
  </si>
  <si>
    <t>Libija</t>
  </si>
  <si>
    <t>Madagaskaras</t>
  </si>
  <si>
    <t>Malavis</t>
  </si>
  <si>
    <t>Malaizija</t>
  </si>
  <si>
    <t>Maldyvai</t>
  </si>
  <si>
    <t>Malis</t>
  </si>
  <si>
    <t>Maršalo salos</t>
  </si>
  <si>
    <t>Martinika</t>
  </si>
  <si>
    <t>Mauritanija</t>
  </si>
  <si>
    <t>Mauricijus</t>
  </si>
  <si>
    <t>Majotas</t>
  </si>
  <si>
    <t>Meksika</t>
  </si>
  <si>
    <t>Mikronezijos Federacinės Valstijos</t>
  </si>
  <si>
    <t>Monakas</t>
  </si>
  <si>
    <t>Mongolija</t>
  </si>
  <si>
    <t>Juodkalnija</t>
  </si>
  <si>
    <t>Montseratas</t>
  </si>
  <si>
    <t>Marokas</t>
  </si>
  <si>
    <t>Mozambikas</t>
  </si>
  <si>
    <t>Mianmaras</t>
  </si>
  <si>
    <t>Namibija</t>
  </si>
  <si>
    <t>Nepalas</t>
  </si>
  <si>
    <t>Nyderlandų Antilai</t>
  </si>
  <si>
    <t>Naujoji Kaledonija</t>
  </si>
  <si>
    <t>Naujoji Zelandija</t>
  </si>
  <si>
    <t>Nikaragva</t>
  </si>
  <si>
    <t>Nigeris</t>
  </si>
  <si>
    <t>Nigerija</t>
  </si>
  <si>
    <t>Niujė</t>
  </si>
  <si>
    <t>Norfolko sala</t>
  </si>
  <si>
    <t>Šiaurės Marianų salos</t>
  </si>
  <si>
    <t>Okupuotoji Palestinos Teritorija</t>
  </si>
  <si>
    <t>Omanas</t>
  </si>
  <si>
    <t>Pakistanas</t>
  </si>
  <si>
    <t>Papua Naujoji Gvinėja</t>
  </si>
  <si>
    <t>Paragvajus</t>
  </si>
  <si>
    <t>Filipinai</t>
  </si>
  <si>
    <t>Pitkernas</t>
  </si>
  <si>
    <t>Puerto Rikas</t>
  </si>
  <si>
    <t>Kataras</t>
  </si>
  <si>
    <t>Korėjos Respublika</t>
  </si>
  <si>
    <t>Moldovos Respublika</t>
  </si>
  <si>
    <t>Reunionas</t>
  </si>
  <si>
    <t>Rusijos Federacija</t>
  </si>
  <si>
    <t>Ruanda</t>
  </si>
  <si>
    <t>Sen Bartelemi</t>
  </si>
  <si>
    <t>Šv. Elenos sala</t>
  </si>
  <si>
    <t>Sent Kitsas ir Nevis</t>
  </si>
  <si>
    <t>Sent Lusija</t>
  </si>
  <si>
    <t>Sent Martinas (Prancūzijos dalis)</t>
  </si>
  <si>
    <t>Sen Pjeras ir Mikelonas</t>
  </si>
  <si>
    <t>Sent Vinsentas ir Grenadinai</t>
  </si>
  <si>
    <t>San Marinas</t>
  </si>
  <si>
    <t>San Tomė ir Prinsipė</t>
  </si>
  <si>
    <t>Saudo Arabija</t>
  </si>
  <si>
    <t>Senegalas</t>
  </si>
  <si>
    <t>Serbija</t>
  </si>
  <si>
    <t>Seišeliai</t>
  </si>
  <si>
    <t>Siera Leonė</t>
  </si>
  <si>
    <t>Singapūras</t>
  </si>
  <si>
    <t>Saliamono salos</t>
  </si>
  <si>
    <t>Somalis</t>
  </si>
  <si>
    <t>Pietų Afrika</t>
  </si>
  <si>
    <t>Šri Lanka</t>
  </si>
  <si>
    <t>Sudanas</t>
  </si>
  <si>
    <t>Surinamas</t>
  </si>
  <si>
    <t>Svalbardas ir Janas Majenas</t>
  </si>
  <si>
    <t>Svazilandas</t>
  </si>
  <si>
    <t>Šveicarija</t>
  </si>
  <si>
    <t>Sirijos Arabų Respublika</t>
  </si>
  <si>
    <t>Tadžikistanas</t>
  </si>
  <si>
    <t>Tailandas</t>
  </si>
  <si>
    <t>Buvusioji Jugoslavijos Respublika Makedonija</t>
  </si>
  <si>
    <t>Rytų Timoras</t>
  </si>
  <si>
    <t>Togas</t>
  </si>
  <si>
    <t>Trinidadas ir Tobagas</t>
  </si>
  <si>
    <t>Tunisas</t>
  </si>
  <si>
    <t>Turkija</t>
  </si>
  <si>
    <t>Turkmėnistanas</t>
  </si>
  <si>
    <t>Terkso ir Kaikoso salos</t>
  </si>
  <si>
    <t>Ukraina</t>
  </si>
  <si>
    <t>Jungtiniai Arabų Emyratai</t>
  </si>
  <si>
    <t>Tanzanijos Jungtinė Respublika</t>
  </si>
  <si>
    <t>Jungtinės Amerikos Valstijos</t>
  </si>
  <si>
    <t>Jungtinių Valstijų Mergelių salos</t>
  </si>
  <si>
    <t>Urugvajus</t>
  </si>
  <si>
    <t>Uzbekistanas</t>
  </si>
  <si>
    <t>Venesuelos Bolivaro Respublika</t>
  </si>
  <si>
    <t>Vietnamas</t>
  </si>
  <si>
    <t>Volisas ir Futūna</t>
  </si>
  <si>
    <t>Vakarų Sachara</t>
  </si>
  <si>
    <t>Jemenas</t>
  </si>
  <si>
    <t>Zambija</t>
  </si>
  <si>
    <t>Zimbabvė</t>
  </si>
  <si>
    <t>pateikta kompetentingai institucijai</t>
  </si>
  <si>
    <t>patvirtinta kompetentingos institucijos</t>
  </si>
  <si>
    <t>atmesta kompetentingos institucijos</t>
  </si>
  <si>
    <t>grąžintas su pastabomis</t>
  </si>
  <si>
    <t>darbinis projektas</t>
  </si>
  <si>
    <t>Komerciniai</t>
  </si>
  <si>
    <t>Nekomerciniai</t>
  </si>
  <si>
    <t>Reguliaraus oro susisiekimo paslaugos</t>
  </si>
  <si>
    <t>Nereguliaraus oro susisiekimo paslaugos</t>
  </si>
  <si>
    <t>Reguliaraus ir nereguliaraus oro susisiekimo paslaugos</t>
  </si>
  <si>
    <t>Tik EEE vidaus skrydžiai</t>
  </si>
  <si>
    <t>Skrydžiai EEE viduje ir už jos ribų</t>
  </si>
  <si>
    <t>Kapitonas</t>
  </si>
  <si>
    <t>Ponas</t>
  </si>
  <si>
    <t>Ponia</t>
  </si>
  <si>
    <t>Panelė</t>
  </si>
  <si>
    <t>Įmonė / Ribotos atsakomybės partnerystės organizacija</t>
  </si>
  <si>
    <t>Partnerystė</t>
  </si>
  <si>
    <t>Asmuo / Individualus prekiautojas</t>
  </si>
  <si>
    <t>Faktinė / standartinė masė iš masės ir centruotės dokumentų</t>
  </si>
  <si>
    <t>Alternatyvus metodas</t>
  </si>
  <si>
    <t>Numatytoji 100 kg masė</t>
  </si>
  <si>
    <t>Masė iš masės ir centruotės dokumentų</t>
  </si>
  <si>
    <t>Dokumentais patvirtintos aplinkosaugos vadybos sistemos nėra</t>
  </si>
  <si>
    <t>Yra dokumentais patvirtinta aplinkosaugos vadybos sistema</t>
  </si>
  <si>
    <t>Yra sertifikuota aplinkosaugos vadybos sistema</t>
  </si>
  <si>
    <t>Pildo tik kompetentinga institucija</t>
  </si>
  <si>
    <t>Pildo orlaivio naudotojas</t>
  </si>
  <si>
    <t>Metinis išmetamųjų ŠESD stebėsenos planas</t>
  </si>
  <si>
    <t>Tonkilometrių duomenų stebėsenos planas</t>
  </si>
  <si>
    <t>netaikoma</t>
  </si>
  <si>
    <t>Naujas stebėsenos planas</t>
  </si>
  <si>
    <t>Atnaujintas stebėsenos planas</t>
  </si>
  <si>
    <t>Išmatuota degalų tiekėjo</t>
  </si>
  <si>
    <t>Orlaivyje esanti įranga</t>
  </si>
  <si>
    <t>Degalų tiekėjas (važtaraščiai ar sąskaitos faktūros)</t>
  </si>
  <si>
    <t>Užregistruota masės ir centruotės dokumentuose</t>
  </si>
  <si>
    <t>Užregistruota orlaivio techninės būklės žurnale</t>
  </si>
  <si>
    <t>Elektroniniu būdu iš orlaivio perduota orlaivio naudotojui</t>
  </si>
  <si>
    <t>kasdien</t>
  </si>
  <si>
    <t>kartą per savaitę</t>
  </si>
  <si>
    <t>kartą per mėnesį</t>
  </si>
  <si>
    <t>Per metus</t>
  </si>
  <si>
    <t>ITF</t>
  </si>
  <si>
    <t>GŠV</t>
  </si>
  <si>
    <t>GŠV ir ITF</t>
  </si>
  <si>
    <t>Biogeninis turinys</t>
  </si>
  <si>
    <t>GŠV, ITF ir bio</t>
  </si>
  <si>
    <t>Didysis</t>
  </si>
  <si>
    <t>Mažasis</t>
  </si>
  <si>
    <t>Labai mažas</t>
  </si>
  <si>
    <t>Faktinis tankis orlaivio bakuose</t>
  </si>
  <si>
    <t>Faktinis įpilamų degalų tankis</t>
  </si>
  <si>
    <t>Standartinis dydis (0,8kg / litre)</t>
  </si>
  <si>
    <t>Reaktyvinis žibalas</t>
  </si>
  <si>
    <t>Reaktyvinis benzinas</t>
  </si>
  <si>
    <t>Aviacinis benzinas</t>
  </si>
  <si>
    <t>nežinoma</t>
  </si>
  <si>
    <t>Komisijos patvirtintos priemonės</t>
  </si>
  <si>
    <t>Mažųjų teršėjų priemonė – Eurokontrolės degalų suvartojimo apskaičiavimo priemonė</t>
  </si>
  <si>
    <t>Aplinkos agentūra</t>
  </si>
  <si>
    <t>Aplinkos ministerija</t>
  </si>
  <si>
    <t>Civilinės aviacijos administracija</t>
  </si>
  <si>
    <t>Transporto ministerija</t>
  </si>
  <si>
    <t>Germany - Luftfahrt-Bundesamt</t>
  </si>
  <si>
    <t>Lebanon - Lebanese Civil Aviation Authority ListOfSheets</t>
  </si>
  <si>
    <t>Libyan Arab Jamahiriya - Libyan Civil Aviation Authority 1</t>
  </si>
  <si>
    <t>Lithuania - Directorate of Civil Aviation 2</t>
  </si>
  <si>
    <t>Malaysia - Department of Civil Aviation 3</t>
  </si>
  <si>
    <t>Maldives - Civil Aviation Department 4</t>
  </si>
  <si>
    <t>Malta - Department of Civil Aviation 5</t>
  </si>
  <si>
    <t>Mexico - Secretaría de Comunicaciones y Transportes 6</t>
  </si>
  <si>
    <t>Mongolia - Civil Aviation Authority 7</t>
  </si>
  <si>
    <t>Montenegro - Ministry Maritime Affairs, Transportation and Telecommunications 8</t>
  </si>
  <si>
    <t>Morocco - Ministère des Transports 9 Nurodyti intervalai</t>
  </si>
  <si>
    <t>TONKILOMETRIŲ DUOMENŲ STEBĖSENOS PLANAS</t>
  </si>
  <si>
    <t>Atstumas</t>
  </si>
  <si>
    <t>Naudingoji apkrova</t>
  </si>
  <si>
    <t>&lt;&lt;&lt; Jei pasirinkote metinį išmetamųjų ŠESD stebėsenos planą 2 dalies c punkte, spauskite čia ir pateksite į 3a dalį &gt;&gt;&gt;</t>
  </si>
  <si>
    <t>Pastaba. Ši informacija taip pat turi būti įrašyta į atitinkamą metinį išmetamųjų ŠESD stebėsenos planą. Tačiau išmetamųjų ŠESD stebėsenai reikia daugiau informacijos. Todėl primygtinai rekomenduojama išmetamųjų ŠESD stebėsenos planą laikyti pagrindiniu dokumentu. Jūsų darbo apimtis gali sumažėti, jei pateiksite nuorodas iš čia į metinį išmetamųjų ŠESD SP.</t>
  </si>
  <si>
    <t>Bendrinis orlaivio tipas 
(ICAO orlaivio tipo žymuo)</t>
  </si>
  <si>
    <t>Potipis (neprivaloma)</t>
  </si>
  <si>
    <t>Plano pateikimo metu eksploatuojamų orlaivių skaičius</t>
  </si>
  <si>
    <t>Numatomų eksploatuoti orlaivių skaičius</t>
  </si>
  <si>
    <t>&lt;&lt;&lt;Paspaudę čia pateksite į 5 skirsnį „Atstumas“&gt;&gt;&gt;</t>
  </si>
  <si>
    <t>TONKILOMETRIŲ DUOMENŲ TEIKIMAS</t>
  </si>
  <si>
    <t>Patvirtinimas, kad aerodromo koordinatės bus paimtos iš oficialių AIL duomenų</t>
  </si>
  <si>
    <t>Pasirinkdami „TAIP“ patvirtinkite, kad aerodromų platuma ir ilguma bus paimama iš aerodromo buvimo vietos duomenų, kurie skelbiami aeronautikos informacijos leidiniuose (toliau – AIL) pagal Čikagos konvencijos 15 priedą, arba iš šaltinio, kuris naudojasi tokiais AIL duomenimis.</t>
  </si>
  <si>
    <t>Apibūdinkite metodiką ar duomenų šaltinį, naudojamą atstumui tarp aerodromų porų (=ortodrominis atstumas + 95 km) nustatyti.</t>
  </si>
  <si>
    <t>Ortodrominis atstumas turi būti priartinamas naudojant Čikagos konvencijos 15 priedo 3.7.1.1 straipsnyje nurodytą sistemą (Pasaulinę geodezinę sistemą, angl. WGS84).</t>
  </si>
  <si>
    <t>Nurodykite sistemas ir procedūras, taikomas aerodromo buvimo vietos informacijai nustatyti.</t>
  </si>
  <si>
    <t>Prašome pateikti informacijos apie sistemas ir procedūras, taikomas ortodrominiam atstumui tarp aerodromų porų nustatyti.</t>
  </si>
  <si>
    <t>Naudingoji apkrova (keleiviai ir registruotas bagažas)</t>
  </si>
  <si>
    <t>Kurį metodą taikysite keleivių ir registruoto bagažo masei nustatyti?</t>
  </si>
  <si>
    <t>Orlaivių naudotojai gali pasirinkti bent jau 1 pakopą keleivių ir registruoto bagažo masei nustatyti. Tą patį prekybos laikotarpį pasirinkta pakopa nuosekliai taikoma VISIEMS skrydžiams.</t>
  </si>
  <si>
    <t>1 pakopa. Kiekvienam keleiviui, įskaitant jo registruotą bagažą, numatoma 100 kg masė;</t>
  </si>
  <si>
    <t xml:space="preserve">2 pakopa. Keleivių ir registruoto bagažo masė yra tokia, kokia nurodyta kiekvieno skrydžio masės ir centruotės dokumentuose. </t>
  </si>
  <si>
    <t>Jei pasirinkote 2 pakopą, prašome nurodyti masės ir centruotės duomenis (pvz., kaip reikalaujama ES OPS (Reglamentas (EB) Nr. 3922/91) ar kitose tarptautinių skrydžių taisyklėse).</t>
  </si>
  <si>
    <t>Jei matuojate keleivių ir registruoto bagažo masę, turėtumėte įrašyti čia informaciją apie naudojamą matavimo įrangą.</t>
  </si>
  <si>
    <t>Prašome pateikti informacijos apie sistemas ir tvarką, taikomą keleivių skaičiui skrydžio metu apskaityti:</t>
  </si>
  <si>
    <t>Naudingoji apkrova (kroviniai ir paštas)</t>
  </si>
  <si>
    <t>Ar privalote turėti atitinkamų skrydžių masės ir centruotės dokumentus?</t>
  </si>
  <si>
    <t>Orlaivių naudotojai, kurie neprivalo turėti masės ir centruotės dokumentų, turi pasiūlyti tinkamą krovinių ir pašto masės nustatymo metodiką.</t>
  </si>
  <si>
    <t>Pateikite glaustą siūlomos alternatyvios krovinių ir pašto masės nustatymo metodikos aprašymą.</t>
  </si>
  <si>
    <t>Pateikite krovinių ir pašto masei nustatyti naudojamų matavimo prietaisų aprašymą.</t>
  </si>
  <si>
    <t>Patvirtinkite, kad neįskaičiuosite visų kilnojamųjų platformų ir konteinerių, kurie nėra naudingoji apkrova, taros svorio ir orlaivio svorio.</t>
  </si>
  <si>
    <t>Nurodykite, kokias taikote skrydžio krovinių ir pašto masės stebėsenos procedūras.</t>
  </si>
  <si>
    <t>&lt;&lt;&lt; Spauskite čia ir pateksite į 7 skirsnį „Valdymas“ &gt;&gt;&gt;</t>
  </si>
  <si>
    <t>1 pakopa. Numatytoji masė – 100 kg vienam keleiviui ir jo registruotam bagažui</t>
  </si>
  <si>
    <t>2 pakopa. Masė iš masės ir centruotės dokumentų</t>
  </si>
  <si>
    <t>Tęskite duomenų įrašymą 6 skirsnio e punkte.</t>
  </si>
  <si>
    <t>Pereikite prie 6 skirsnio f punkto.</t>
  </si>
  <si>
    <t>Į faktinę pašto ir krovinių masę neįskaičiuotas visų kilnojamųjų platformų ir konteinerių, taros svoris ir orlaivio svoris.</t>
  </si>
  <si>
    <t>Jei taikoma, tvarkos aprašyme turi būti nurodyta, kaip gaunami išmetamųjų teršalų faktoriai, grynojo šilumingumo vertės ir biomasės dalys, kurias turi patvirtinti kompetentinga institucija. Jie gali būti iš gaunami atliekant ėminių analizę, iš degalų pirkimo dokumentų, jei tai komercinis kuras, arba iš 53 straipsnyje Komisijos pateiktų gairių. Jei taikoma, ši procedūra turi apimti metodą, kaip įrodyti atitiktį tvarumo kriterijams.</t>
  </si>
  <si>
    <t>Kiurasao</t>
  </si>
  <si>
    <t>Jungtinių Tautų laikinosios administracijos misija Kosove</t>
  </si>
  <si>
    <t>Šv. Elenos, Dangun Žengimo ir Tristano da Kunjos salos</t>
  </si>
  <si>
    <t>Sint Martenas (Nyderlandų dalis)</t>
  </si>
  <si>
    <t>Pietų Džordžijos ir Pietų Sandvičo salos</t>
  </si>
  <si>
    <t>Pietų Sudanas</t>
  </si>
  <si>
    <t>Taivanas</t>
  </si>
  <si>
    <t xml:space="preserve">Šiame stebėsenos plano šablone išreikšta Komisijos tarnybų nuomonė jo paskelbimo metu. </t>
  </si>
  <si>
    <t>Tai galutinė orlaivių naudotojų stebėsenos plano šablono versija, patvirtinta Klimato kaitos komiteto posėdyje 2012 m. liepos 11 d.</t>
  </si>
  <si>
    <t>Paaiškinimas Šiame šablone yra keli laukeliai, kurie identiški metinio išmetamųjų teršalų apskaitos plano šablonui, pavyzdžiui, adreso informacija ir su orlaivių parku susijusi informacija. Siekdami išvengti nereikalingo dubliavimo, čia galite pasirinkti, kuris bus pagrindinis dokumentas – metinis išmetamųjų ŠESD stebėsenos planas (šis failas) ar tonkilometrių stebėsenos planas. Pasirinkę planą, reikalaujamą informaciją turite įrašyti tik į vieną pasirinktą dokumentą.</t>
  </si>
  <si>
    <t>Prašome pridėti duomenų srauto, naudojamo skaičiuojant tonkilometrių duomenis, vaizdą, įskaitant atsakomybę už kiekvienos rūšies duomenų gavimą ir laikymą. Prireikus prašome pateikti nuorodą į papildomą informaciją, pateikiamą su jūsų užpildytu planu.</t>
  </si>
  <si>
    <t>Trumpame aprašyme turėtų būti nurodyta, kad peržiūros ir patvirtinimo procesas apima patikrinimą, ar tonkilometrių duomenys yra išsamūs, palyginimą su ankstesnių metų duomenimis ir duomenų atmetimo kriterijus.</t>
  </si>
  <si>
    <t>Pateikite rizikos vertinimo rezultatus, kurie patvirtintų, kad kontrolės veikla ir procedūros yra proporcingi nustatytai rizikai.</t>
  </si>
  <si>
    <t>Po to turi būti pakoreguotos formulės C eilutėje, kad jos būtų susijusios su tinkamu orlaivio tipu pagal 4 skirsnio a punktą.</t>
  </si>
  <si>
    <t>Skiltyje „Susijusių apdorojimo etapų aprašymas“ nurodykite kiekvieną duomenų srauto nuo pirminių duomenų iki tonkilometrių kiekio etapą, kuris atspindi duomenų srauto veiklos seką ir sąsajas, ir pateikite formules bei duomenis, naudojamus tonkilometrių kiekiui iš pirminių duomenų apskaičiuoti. Nurodykite visas susijusias elektroninių duomenų apdorojimo ir saugojimo sistemas ir kitas įvestis (įskaitant rankinę duomenų įvestį) ir patvirtinkite, kaip registruojami duomenų srauto veiklos rezultatai</t>
  </si>
  <si>
    <t>Lietuvos Aplinkos apsaugos agentūra (AAA) 
A. Juozapavičiaus g. 9 LT-09311 Vilnius.</t>
  </si>
  <si>
    <t>TVIRTINU</t>
  </si>
</sst>
</file>

<file path=xl/styles.xml><?xml version="1.0" encoding="utf-8"?>
<styleSheet xmlns="http://schemas.openxmlformats.org/spreadsheetml/2006/main">
  <numFmts count="36">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0%"/>
    <numFmt numFmtId="187" formatCode="#,##0_ ;[Red]\-#,##0\ "/>
    <numFmt numFmtId="188" formatCode="&quot;Yes&quot;;&quot;Yes&quot;;&quot;No&quot;"/>
    <numFmt numFmtId="189" formatCode="&quot;True&quot;;&quot;True&quot;;&quot;False&quot;"/>
    <numFmt numFmtId="190" formatCode="&quot;On&quot;;&quot;On&quot;;&quot;Off&quot;"/>
    <numFmt numFmtId="191" formatCode="[$€-2]\ #,##0.00_);[Red]\([$€-2]\ #,##0.00\)"/>
  </numFmts>
  <fonts count="96">
    <font>
      <sz val="10"/>
      <name val="Arial"/>
      <family val="0"/>
    </font>
    <font>
      <sz val="11"/>
      <color indexed="8"/>
      <name val="Calibri"/>
      <family val="2"/>
    </font>
    <font>
      <b/>
      <sz val="12"/>
      <color indexed="9"/>
      <name val="Arial"/>
      <family val="2"/>
    </font>
    <font>
      <b/>
      <sz val="10"/>
      <name val="Arial"/>
      <family val="2"/>
    </font>
    <font>
      <i/>
      <sz val="8"/>
      <color indexed="18"/>
      <name val="Arial"/>
      <family val="2"/>
    </font>
    <font>
      <sz val="8"/>
      <name val="Arial"/>
      <family val="2"/>
    </font>
    <font>
      <b/>
      <sz val="8"/>
      <name val="Arial"/>
      <family val="2"/>
    </font>
    <font>
      <u val="single"/>
      <sz val="10"/>
      <color indexed="12"/>
      <name val="Arial"/>
      <family val="2"/>
    </font>
    <font>
      <b/>
      <sz val="14"/>
      <name val="Arial"/>
      <family val="2"/>
    </font>
    <font>
      <i/>
      <sz val="8"/>
      <color indexed="6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b/>
      <sz val="9"/>
      <name val="Arial"/>
      <family val="2"/>
    </font>
    <font>
      <b/>
      <sz val="12"/>
      <name val="Times New Roman"/>
      <family val="1"/>
    </font>
    <font>
      <b/>
      <u val="single"/>
      <sz val="20"/>
      <color indexed="62"/>
      <name val="Arial"/>
      <family val="2"/>
    </font>
    <font>
      <b/>
      <u val="single"/>
      <sz val="10"/>
      <color indexed="62"/>
      <name val="Arial"/>
      <family val="2"/>
    </font>
    <font>
      <sz val="10"/>
      <color indexed="14"/>
      <name val="Arial"/>
      <family val="2"/>
    </font>
    <font>
      <i/>
      <sz val="8"/>
      <color indexed="14"/>
      <name val="Arial"/>
      <family val="2"/>
    </font>
    <font>
      <b/>
      <u val="single"/>
      <sz val="10"/>
      <name val="Arial"/>
      <family val="2"/>
    </font>
    <font>
      <u val="single"/>
      <sz val="8"/>
      <name val="Arial"/>
      <family val="2"/>
    </font>
    <font>
      <i/>
      <sz val="10"/>
      <name val="Arial"/>
      <family val="2"/>
    </font>
    <font>
      <i/>
      <sz val="8"/>
      <color indexed="10"/>
      <name val="Arial"/>
      <family val="2"/>
    </font>
    <font>
      <sz val="8"/>
      <name val="Tahoma"/>
      <family val="2"/>
    </font>
    <font>
      <b/>
      <sz val="12"/>
      <name val="Arial"/>
      <family val="2"/>
    </font>
    <font>
      <sz val="12"/>
      <name val="Arial"/>
      <family val="2"/>
    </font>
    <font>
      <b/>
      <sz val="12"/>
      <color indexed="10"/>
      <name val="Arial"/>
      <family val="2"/>
    </font>
    <font>
      <sz val="12"/>
      <color indexed="10"/>
      <name val="Arial"/>
      <family val="2"/>
    </font>
    <font>
      <u val="single"/>
      <sz val="10"/>
      <name val="Arial"/>
      <family val="2"/>
    </font>
    <font>
      <u val="single"/>
      <sz val="10"/>
      <color indexed="62"/>
      <name val="Arial"/>
      <family val="2"/>
    </font>
    <font>
      <sz val="10"/>
      <color indexed="62"/>
      <name val="Arial"/>
      <family val="2"/>
    </font>
    <font>
      <b/>
      <sz val="8"/>
      <name val="Tahoma"/>
      <family val="2"/>
    </font>
    <font>
      <u val="single"/>
      <sz val="10"/>
      <color indexed="36"/>
      <name val="Arial"/>
      <family val="2"/>
    </font>
    <font>
      <i/>
      <sz val="8"/>
      <name val="Arial"/>
      <family val="2"/>
    </font>
    <font>
      <b/>
      <sz val="18"/>
      <name val="Arial"/>
      <family val="2"/>
    </font>
    <font>
      <b/>
      <i/>
      <sz val="8"/>
      <color indexed="18"/>
      <name val="Arial"/>
      <family val="2"/>
    </font>
    <font>
      <u val="single"/>
      <sz val="10"/>
      <color indexed="56"/>
      <name val="Arial"/>
      <family val="2"/>
    </font>
    <font>
      <b/>
      <sz val="10"/>
      <color indexed="62"/>
      <name val="Arial"/>
      <family val="2"/>
    </font>
    <font>
      <i/>
      <sz val="9"/>
      <color indexed="62"/>
      <name val="Arial"/>
      <family val="2"/>
    </font>
    <font>
      <sz val="9"/>
      <name val="Arial"/>
      <family val="2"/>
    </font>
    <font>
      <b/>
      <sz val="8"/>
      <color indexed="62"/>
      <name val="Arial"/>
      <family val="2"/>
    </font>
    <font>
      <sz val="8"/>
      <color indexed="62"/>
      <name val="Arial"/>
      <family val="2"/>
    </font>
    <font>
      <sz val="14"/>
      <color indexed="18"/>
      <name val="Arial"/>
      <family val="2"/>
    </font>
    <font>
      <vertAlign val="subscript"/>
      <sz val="10"/>
      <name val="Arial"/>
      <family val="2"/>
    </font>
    <font>
      <b/>
      <vertAlign val="subscript"/>
      <sz val="10"/>
      <name val="Arial"/>
      <family val="2"/>
    </font>
    <font>
      <b/>
      <vertAlign val="subscript"/>
      <sz val="8"/>
      <name val="Arial"/>
      <family val="2"/>
    </font>
    <font>
      <i/>
      <vertAlign val="subscript"/>
      <sz val="8"/>
      <name val="Arial"/>
      <family val="2"/>
    </font>
    <font>
      <b/>
      <vertAlign val="subscript"/>
      <sz val="14"/>
      <name val="Arial"/>
      <family val="2"/>
    </font>
    <font>
      <i/>
      <vertAlign val="subscript"/>
      <sz val="8"/>
      <color indexed="18"/>
      <name val="Arial"/>
      <family val="2"/>
    </font>
    <font>
      <sz val="11"/>
      <name val="Calibri"/>
      <family val="2"/>
    </font>
    <font>
      <b/>
      <u val="single"/>
      <sz val="19"/>
      <color indexed="18"/>
      <name val="Arial"/>
      <family val="2"/>
    </font>
    <font>
      <sz val="10"/>
      <color indexed="18"/>
      <name val="Arial"/>
      <family val="2"/>
    </font>
    <font>
      <i/>
      <sz val="9"/>
      <color indexed="18"/>
      <name val="Arial"/>
      <family val="2"/>
    </font>
    <font>
      <i/>
      <u val="single"/>
      <sz val="8"/>
      <color indexed="18"/>
      <name val="Arial"/>
      <family val="2"/>
    </font>
    <font>
      <b/>
      <sz val="10"/>
      <color indexed="18"/>
      <name val="Arial"/>
      <family val="2"/>
    </font>
    <font>
      <b/>
      <sz val="8"/>
      <color indexed="18"/>
      <name val="Arial"/>
      <family val="2"/>
    </font>
    <font>
      <sz val="8"/>
      <color indexed="18"/>
      <name val="Arial"/>
      <family val="2"/>
    </font>
    <font>
      <b/>
      <u val="single"/>
      <sz val="20"/>
      <color indexed="18"/>
      <name val="Arial"/>
      <family val="2"/>
    </font>
    <font>
      <sz val="11"/>
      <color theme="0"/>
      <name val="Calibri"/>
      <family val="2"/>
    </font>
    <font>
      <sz val="11"/>
      <color rgb="FF0061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1"/>
      <color rgb="FF000000"/>
      <name val="Calibri"/>
      <family val="2"/>
    </font>
    <font>
      <b/>
      <u val="single"/>
      <sz val="19"/>
      <color rgb="FF000080"/>
      <name val="Arial"/>
      <family val="2"/>
    </font>
    <font>
      <b/>
      <sz val="12"/>
      <color rgb="FFFF0000"/>
      <name val="Arial"/>
      <family val="2"/>
    </font>
    <font>
      <sz val="10"/>
      <color rgb="FF000080"/>
      <name val="Arial"/>
      <family val="2"/>
    </font>
    <font>
      <i/>
      <sz val="9"/>
      <color rgb="FF000080"/>
      <name val="Arial"/>
      <family val="2"/>
    </font>
    <font>
      <i/>
      <sz val="8"/>
      <color rgb="FF000080"/>
      <name val="Arial"/>
      <family val="2"/>
    </font>
    <font>
      <b/>
      <i/>
      <sz val="8"/>
      <color rgb="FF000080"/>
      <name val="Arial"/>
      <family val="2"/>
    </font>
    <font>
      <i/>
      <u val="single"/>
      <sz val="8"/>
      <color rgb="FF000080"/>
      <name val="Arial"/>
      <family val="2"/>
    </font>
    <font>
      <b/>
      <sz val="10"/>
      <color rgb="FF000080"/>
      <name val="Arial"/>
      <family val="2"/>
    </font>
    <font>
      <b/>
      <sz val="12"/>
      <color rgb="FFFFFFFF"/>
      <name val="Arial"/>
      <family val="2"/>
    </font>
    <font>
      <b/>
      <sz val="8"/>
      <color rgb="FF000080"/>
      <name val="Arial"/>
      <family val="2"/>
    </font>
    <font>
      <sz val="8"/>
      <color rgb="FF000080"/>
      <name val="Arial"/>
      <family val="2"/>
    </font>
    <font>
      <b/>
      <u val="single"/>
      <sz val="20"/>
      <color rgb="FF000080"/>
      <name val="Arial"/>
      <family val="2"/>
    </font>
    <font>
      <sz val="14"/>
      <color rgb="FF000080"/>
      <name val="Arial"/>
      <family val="2"/>
    </font>
    <font>
      <b/>
      <sz val="8"/>
      <color rgb="FF333399"/>
      <name val="Arial"/>
      <family val="2"/>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5"/>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12"/>
        <bgColor indexed="64"/>
      </patternFill>
    </fill>
    <fill>
      <patternFill patternType="solid">
        <fgColor indexed="41"/>
        <bgColor indexed="64"/>
      </patternFill>
    </fill>
    <fill>
      <patternFill patternType="solid">
        <fgColor rgb="FFCCFFCC"/>
        <bgColor indexed="64"/>
      </patternFill>
    </fill>
    <fill>
      <patternFill patternType="solid">
        <fgColor rgb="FFCCECFF"/>
        <bgColor indexed="64"/>
      </patternFill>
    </fill>
    <fill>
      <patternFill patternType="solid">
        <fgColor rgb="FFFFFFFF"/>
        <bgColor indexed="64"/>
      </patternFill>
    </fill>
    <fill>
      <patternFill patternType="solid">
        <fgColor rgb="FFC0C0C0"/>
        <bgColor indexed="64"/>
      </patternFill>
    </fill>
    <fill>
      <patternFill patternType="solid">
        <fgColor rgb="FF0000FF"/>
        <bgColor indexed="64"/>
      </patternFill>
    </fill>
    <fill>
      <patternFill patternType="solid">
        <fgColor rgb="FFCCFFFF"/>
        <bgColor indexed="64"/>
      </patternFill>
    </fill>
    <fill>
      <patternFill patternType="lightUp">
        <bgColor indexed="9"/>
      </patternFill>
    </fill>
  </fills>
  <borders count="60">
    <border>
      <left/>
      <right/>
      <top/>
      <bottom/>
      <diagonal/>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right/>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color indexed="63"/>
      </left>
      <right>
        <color indexed="63"/>
      </right>
      <top style="thin">
        <color indexed="62"/>
      </top>
      <bottom style="double">
        <color indexed="6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style="thin"/>
      <top/>
      <bottom style="thin"/>
    </border>
    <border>
      <left/>
      <right/>
      <top/>
      <bottom style="thin"/>
    </border>
    <border>
      <left style="thin"/>
      <right/>
      <top/>
      <bottom style="thin"/>
    </border>
    <border>
      <left/>
      <right style="thin"/>
      <top/>
      <bottom/>
    </border>
    <border>
      <left style="thin"/>
      <right/>
      <top/>
      <bottom/>
    </border>
    <border>
      <left/>
      <right style="thin"/>
      <top style="thin"/>
      <bottom/>
    </border>
    <border>
      <left/>
      <right/>
      <top style="thin"/>
      <bottom/>
    </border>
    <border>
      <left style="thin"/>
      <right/>
      <top style="thin"/>
      <botto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right/>
      <top style="thin"/>
      <bottom style="medium"/>
    </border>
    <border>
      <left/>
      <right style="medium"/>
      <top style="thin"/>
      <bottom style="medium"/>
    </border>
    <border>
      <left style="thin"/>
      <right/>
      <top style="thin"/>
      <bottom style="thin"/>
    </border>
    <border>
      <left style="thin"/>
      <right style="thin"/>
      <top style="thin"/>
      <bottom style="thin"/>
    </border>
    <border>
      <left/>
      <right/>
      <top/>
      <bottom style="medium"/>
    </border>
    <border>
      <left style="medium"/>
      <right/>
      <top style="thin"/>
      <bottom style="medium"/>
    </border>
    <border>
      <left/>
      <right style="thin"/>
      <top style="thin"/>
      <bottom style="thin"/>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top style="medium"/>
      <bottom style="medium"/>
    </border>
    <border>
      <left/>
      <right/>
      <top style="medium"/>
      <bottom style="medium"/>
    </border>
    <border>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style="thin"/>
      <top style="thin"/>
      <bottom/>
    </border>
    <border>
      <left style="thin"/>
      <right style="thin"/>
      <top/>
      <bottom/>
    </border>
    <border>
      <left style="thin"/>
      <right style="thin"/>
      <top/>
      <bottom style="thin"/>
    </border>
    <border>
      <left/>
      <right/>
      <top style="medium"/>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style="medium"/>
      <top style="medium"/>
      <bottom style="medium"/>
    </border>
    <border>
      <left style="medium"/>
      <right style="medium"/>
      <top>
        <color indexed="63"/>
      </top>
      <bottom style="medium"/>
    </border>
    <border>
      <left style="thin"/>
      <right/>
      <top style="thin"/>
      <bottom style="medium"/>
    </border>
    <border>
      <left style="thin"/>
      <right/>
      <top style="medium"/>
      <bottom style="thin"/>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4" fillId="0" borderId="0" applyNumberFormat="0" applyFill="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46" fillId="0" borderId="0" applyNumberFormat="0" applyFill="0" applyBorder="0" applyAlignment="0" applyProtection="0"/>
    <xf numFmtId="0" fontId="11" fillId="3" borderId="0" applyNumberFormat="0" applyBorder="0" applyAlignment="0" applyProtection="0"/>
    <xf numFmtId="0" fontId="13" fillId="26" borderId="1" applyNumberFormat="0" applyAlignment="0" applyProtection="0"/>
    <xf numFmtId="0" fontId="15" fillId="4" borderId="0" applyNumberFormat="0" applyBorder="0" applyAlignment="0" applyProtection="0"/>
    <xf numFmtId="0" fontId="73" fillId="27" borderId="0" applyNumberFormat="0" applyBorder="0" applyAlignment="0" applyProtection="0"/>
    <xf numFmtId="0" fontId="16" fillId="0" borderId="2"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22" fillId="28" borderId="5" applyNumberFormat="0" applyAlignment="0" applyProtection="0"/>
    <xf numFmtId="0" fontId="25" fillId="0" borderId="0" applyNumberFormat="0" applyFill="0" applyBorder="0" applyAlignment="0" applyProtection="0"/>
    <xf numFmtId="0" fontId="19" fillId="7" borderId="6"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20" fillId="0" borderId="7" applyNumberFormat="0" applyFill="0" applyAlignment="0" applyProtection="0"/>
    <xf numFmtId="0" fontId="21" fillId="29" borderId="0" applyNumberFormat="0" applyBorder="0" applyAlignment="0" applyProtection="0"/>
    <xf numFmtId="0" fontId="0" fillId="30" borderId="8" applyNumberFormat="0" applyFont="0" applyAlignment="0" applyProtection="0"/>
    <xf numFmtId="0" fontId="0" fillId="31" borderId="9" applyNumberFormat="0" applyFont="0" applyAlignment="0" applyProtection="0"/>
    <xf numFmtId="9" fontId="0" fillId="0" borderId="0" applyFont="0" applyFill="0" applyBorder="0" applyAlignment="0" applyProtection="0"/>
    <xf numFmtId="0" fontId="74" fillId="32" borderId="0" applyNumberFormat="0" applyBorder="0" applyAlignment="0" applyProtection="0"/>
    <xf numFmtId="0" fontId="12" fillId="28" borderId="6" applyNumberFormat="0" applyAlignment="0" applyProtection="0"/>
    <xf numFmtId="0" fontId="0" fillId="0" borderId="0">
      <alignment/>
      <protection/>
    </xf>
    <xf numFmtId="0" fontId="1" fillId="0" borderId="0">
      <alignment/>
      <protection/>
    </xf>
    <xf numFmtId="0" fontId="24" fillId="0" borderId="10" applyNumberFormat="0" applyFill="0" applyAlignment="0" applyProtection="0"/>
    <xf numFmtId="0" fontId="23" fillId="0" borderId="0" applyNumberFormat="0" applyFill="0" applyBorder="0" applyAlignment="0" applyProtection="0"/>
    <xf numFmtId="0" fontId="75" fillId="0" borderId="0" applyNumberFormat="0" applyFill="0" applyBorder="0" applyAlignment="0" applyProtection="0"/>
    <xf numFmtId="0" fontId="76" fillId="0" borderId="11" applyNumberFormat="0" applyFill="0" applyAlignment="0" applyProtection="0"/>
    <xf numFmtId="0" fontId="77" fillId="0" borderId="12" applyNumberFormat="0" applyFill="0" applyAlignment="0" applyProtection="0"/>
    <xf numFmtId="0" fontId="78" fillId="0" borderId="13" applyNumberFormat="0" applyFill="0" applyAlignment="0" applyProtection="0"/>
    <xf numFmtId="0" fontId="7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9" fillId="0" borderId="14" applyNumberFormat="0" applyFill="0" applyAlignment="0" applyProtection="0"/>
    <xf numFmtId="0" fontId="80" fillId="33" borderId="15" applyNumberFormat="0" applyAlignment="0" applyProtection="0"/>
  </cellStyleXfs>
  <cellXfs count="564">
    <xf numFmtId="0" fontId="0" fillId="0" borderId="0" xfId="0" applyAlignment="1">
      <alignment/>
    </xf>
    <xf numFmtId="0" fontId="8" fillId="34" borderId="0" xfId="0" applyFont="1" applyFill="1" applyAlignment="1" applyProtection="1">
      <alignment vertical="top" wrapText="1"/>
      <protection/>
    </xf>
    <xf numFmtId="0" fontId="0" fillId="0" borderId="0" xfId="0" applyAlignment="1" applyProtection="1">
      <alignment vertical="top" wrapText="1"/>
      <protection/>
    </xf>
    <xf numFmtId="0" fontId="0" fillId="34" borderId="0" xfId="0" applyFont="1" applyFill="1" applyAlignment="1" applyProtection="1">
      <alignment vertical="top" wrapText="1"/>
      <protection/>
    </xf>
    <xf numFmtId="0" fontId="3" fillId="0" borderId="0" xfId="0" applyFont="1" applyAlignment="1" applyProtection="1">
      <alignment horizontal="left" vertical="top" wrapText="1"/>
      <protection/>
    </xf>
    <xf numFmtId="0" fontId="0" fillId="30" borderId="16" xfId="0" applyFill="1" applyBorder="1" applyAlignment="1" applyProtection="1">
      <alignment/>
      <protection locked="0"/>
    </xf>
    <xf numFmtId="0" fontId="0" fillId="30" borderId="17" xfId="0" applyFill="1" applyBorder="1" applyAlignment="1" applyProtection="1">
      <alignment/>
      <protection locked="0"/>
    </xf>
    <xf numFmtId="0" fontId="0" fillId="30" borderId="18" xfId="0" applyFill="1" applyBorder="1" applyAlignment="1" applyProtection="1">
      <alignment/>
      <protection locked="0"/>
    </xf>
    <xf numFmtId="0" fontId="0" fillId="30" borderId="19" xfId="0" applyFill="1" applyBorder="1" applyAlignment="1" applyProtection="1">
      <alignment/>
      <protection locked="0"/>
    </xf>
    <xf numFmtId="0" fontId="0" fillId="30" borderId="0" xfId="0" applyFill="1" applyBorder="1" applyAlignment="1" applyProtection="1">
      <alignment/>
      <protection locked="0"/>
    </xf>
    <xf numFmtId="0" fontId="0" fillId="30" borderId="20" xfId="0" applyFill="1" applyBorder="1" applyAlignment="1" applyProtection="1">
      <alignment/>
      <protection locked="0"/>
    </xf>
    <xf numFmtId="0" fontId="0" fillId="30" borderId="21" xfId="0" applyFill="1" applyBorder="1" applyAlignment="1" applyProtection="1">
      <alignment/>
      <protection locked="0"/>
    </xf>
    <xf numFmtId="0" fontId="0" fillId="30" borderId="22" xfId="0" applyFill="1" applyBorder="1" applyAlignment="1" applyProtection="1">
      <alignment/>
      <protection locked="0"/>
    </xf>
    <xf numFmtId="0" fontId="0" fillId="30" borderId="23" xfId="0" applyFill="1" applyBorder="1" applyAlignment="1" applyProtection="1">
      <alignment/>
      <protection locked="0"/>
    </xf>
    <xf numFmtId="0" fontId="24" fillId="0" borderId="17" xfId="69" applyFont="1" applyBorder="1" applyProtection="1">
      <alignment/>
      <protection/>
    </xf>
    <xf numFmtId="0" fontId="0" fillId="0" borderId="0" xfId="68" applyProtection="1">
      <alignment/>
      <protection/>
    </xf>
    <xf numFmtId="0" fontId="48" fillId="0" borderId="0" xfId="0" applyFont="1" applyAlignment="1" applyProtection="1">
      <alignment/>
      <protection/>
    </xf>
    <xf numFmtId="0" fontId="0" fillId="0" borderId="0" xfId="0" applyAlignment="1" applyProtection="1">
      <alignment/>
      <protection/>
    </xf>
    <xf numFmtId="0" fontId="0" fillId="11" borderId="0" xfId="0" applyFill="1" applyAlignment="1" applyProtection="1">
      <alignment/>
      <protection/>
    </xf>
    <xf numFmtId="0" fontId="0" fillId="11" borderId="0" xfId="0" applyFill="1" applyBorder="1" applyAlignment="1" applyProtection="1">
      <alignment/>
      <protection/>
    </xf>
    <xf numFmtId="0" fontId="0" fillId="34" borderId="0" xfId="0" applyFill="1" applyAlignment="1" applyProtection="1">
      <alignment vertical="center"/>
      <protection/>
    </xf>
    <xf numFmtId="0" fontId="3" fillId="4" borderId="24" xfId="0" applyFont="1" applyFill="1" applyBorder="1" applyAlignment="1" applyProtection="1">
      <alignment horizontal="left" vertical="center"/>
      <protection/>
    </xf>
    <xf numFmtId="0" fontId="0" fillId="4" borderId="25" xfId="0" applyFill="1" applyBorder="1" applyAlignment="1" applyProtection="1">
      <alignment vertical="center"/>
      <protection/>
    </xf>
    <xf numFmtId="0" fontId="0" fillId="4" borderId="26" xfId="0" applyFill="1" applyBorder="1" applyAlignment="1" applyProtection="1">
      <alignment vertical="center"/>
      <protection/>
    </xf>
    <xf numFmtId="0" fontId="3" fillId="4" borderId="27" xfId="0" applyFont="1" applyFill="1" applyBorder="1" applyAlignment="1" applyProtection="1">
      <alignment horizontal="left" vertical="center"/>
      <protection/>
    </xf>
    <xf numFmtId="0" fontId="0" fillId="4" borderId="28" xfId="0" applyFill="1" applyBorder="1" applyAlignment="1" applyProtection="1">
      <alignment vertical="center"/>
      <protection/>
    </xf>
    <xf numFmtId="0" fontId="0" fillId="4" borderId="29" xfId="0" applyFill="1" applyBorder="1" applyAlignment="1" applyProtection="1">
      <alignment vertical="center"/>
      <protection/>
    </xf>
    <xf numFmtId="0" fontId="0" fillId="4" borderId="30" xfId="0" applyFill="1" applyBorder="1" applyAlignment="1" applyProtection="1">
      <alignment vertical="center"/>
      <protection/>
    </xf>
    <xf numFmtId="0" fontId="0" fillId="4" borderId="31" xfId="0" applyFill="1" applyBorder="1" applyAlignment="1" applyProtection="1">
      <alignment vertical="center"/>
      <protection/>
    </xf>
    <xf numFmtId="0" fontId="0" fillId="34" borderId="0" xfId="68" applyFill="1" applyProtection="1">
      <alignment/>
      <protection/>
    </xf>
    <xf numFmtId="0" fontId="2" fillId="35" borderId="0" xfId="68" applyFont="1" applyFill="1" applyBorder="1" applyAlignment="1" applyProtection="1">
      <alignment horizontal="center"/>
      <protection/>
    </xf>
    <xf numFmtId="0" fontId="9" fillId="34" borderId="0" xfId="68" applyFont="1" applyFill="1" applyAlignment="1" applyProtection="1">
      <alignment horizontal="left" vertical="top" wrapText="1"/>
      <protection/>
    </xf>
    <xf numFmtId="0" fontId="0" fillId="34" borderId="0" xfId="68" applyFont="1" applyFill="1" applyProtection="1">
      <alignment/>
      <protection/>
    </xf>
    <xf numFmtId="0" fontId="0" fillId="34" borderId="0" xfId="68" applyFill="1" applyAlignment="1" applyProtection="1">
      <alignment vertical="top"/>
      <protection/>
    </xf>
    <xf numFmtId="0" fontId="6" fillId="34" borderId="32" xfId="68" applyFont="1" applyFill="1" applyBorder="1" applyAlignment="1" applyProtection="1">
      <alignment horizontal="center" vertical="top" wrapText="1"/>
      <protection/>
    </xf>
    <xf numFmtId="0" fontId="6" fillId="34" borderId="32" xfId="68" applyFont="1" applyFill="1" applyBorder="1" applyAlignment="1" applyProtection="1">
      <alignment horizontal="left" vertical="top" wrapText="1"/>
      <protection/>
    </xf>
    <xf numFmtId="0" fontId="5" fillId="30" borderId="32" xfId="68" applyNumberFormat="1" applyFont="1" applyFill="1" applyBorder="1" applyAlignment="1" applyProtection="1">
      <alignment horizontal="center" vertical="top" wrapText="1"/>
      <protection locked="0"/>
    </xf>
    <xf numFmtId="14" fontId="5" fillId="30" borderId="33" xfId="68" applyNumberFormat="1" applyFont="1" applyFill="1" applyBorder="1" applyAlignment="1" applyProtection="1">
      <alignment horizontal="center" vertical="top" wrapText="1"/>
      <protection locked="0"/>
    </xf>
    <xf numFmtId="0" fontId="5" fillId="30" borderId="33" xfId="68" applyNumberFormat="1" applyFont="1" applyFill="1" applyBorder="1" applyAlignment="1" applyProtection="1">
      <alignment vertical="top" wrapText="1"/>
      <protection locked="0"/>
    </xf>
    <xf numFmtId="0" fontId="0" fillId="34" borderId="0" xfId="68" applyNumberFormat="1" applyFont="1" applyFill="1" applyBorder="1" applyAlignment="1" applyProtection="1">
      <alignment vertical="top"/>
      <protection/>
    </xf>
    <xf numFmtId="0" fontId="50" fillId="34" borderId="0" xfId="68" applyFont="1" applyFill="1" applyProtection="1">
      <alignment/>
      <protection/>
    </xf>
    <xf numFmtId="0" fontId="51" fillId="34" borderId="0" xfId="0" applyFont="1" applyFill="1" applyAlignment="1" applyProtection="1">
      <alignment horizontal="center" vertical="top"/>
      <protection/>
    </xf>
    <xf numFmtId="0" fontId="0" fillId="34" borderId="0" xfId="0" applyNumberFormat="1" applyFont="1" applyFill="1" applyBorder="1" applyAlignment="1" applyProtection="1">
      <alignment vertical="top"/>
      <protection/>
    </xf>
    <xf numFmtId="0" fontId="44" fillId="34" borderId="0" xfId="0" applyFont="1" applyFill="1" applyAlignment="1" applyProtection="1">
      <alignment/>
      <protection/>
    </xf>
    <xf numFmtId="0" fontId="44" fillId="34" borderId="0" xfId="0" applyFont="1" applyFill="1" applyBorder="1" applyAlignment="1" applyProtection="1">
      <alignment/>
      <protection/>
    </xf>
    <xf numFmtId="0" fontId="0" fillId="34" borderId="0" xfId="0" applyFont="1" applyFill="1" applyAlignment="1" applyProtection="1">
      <alignment horizontal="center" vertical="top" wrapText="1"/>
      <protection/>
    </xf>
    <xf numFmtId="0" fontId="3" fillId="34" borderId="0" xfId="0" applyFont="1" applyFill="1" applyAlignment="1" applyProtection="1">
      <alignment horizontal="center" vertical="top"/>
      <protection/>
    </xf>
    <xf numFmtId="0" fontId="0" fillId="34" borderId="0" xfId="0" applyFont="1" applyFill="1" applyAlignment="1" applyProtection="1">
      <alignment horizontal="left" vertical="top"/>
      <protection/>
    </xf>
    <xf numFmtId="0" fontId="3" fillId="34" borderId="0" xfId="0" applyFont="1" applyFill="1" applyAlignment="1" applyProtection="1">
      <alignment vertical="top" wrapText="1"/>
      <protection/>
    </xf>
    <xf numFmtId="0" fontId="43" fillId="34" borderId="0" xfId="55" applyFont="1" applyFill="1" applyAlignment="1" applyProtection="1">
      <alignment/>
      <protection/>
    </xf>
    <xf numFmtId="0" fontId="44" fillId="34" borderId="0" xfId="0" applyFont="1" applyFill="1" applyAlignment="1" applyProtection="1">
      <alignment/>
      <protection/>
    </xf>
    <xf numFmtId="0" fontId="0" fillId="34" borderId="0" xfId="0" applyFont="1" applyFill="1" applyAlignment="1" applyProtection="1">
      <alignment/>
      <protection/>
    </xf>
    <xf numFmtId="0" fontId="0" fillId="36" borderId="0" xfId="0" applyNumberFormat="1" applyFont="1" applyFill="1" applyBorder="1" applyAlignment="1" applyProtection="1">
      <alignment vertical="top"/>
      <protection/>
    </xf>
    <xf numFmtId="0" fontId="0" fillId="0" borderId="0" xfId="0" applyFont="1" applyFill="1" applyAlignment="1" applyProtection="1">
      <alignment/>
      <protection/>
    </xf>
    <xf numFmtId="0" fontId="3" fillId="34" borderId="0" xfId="0" applyFont="1" applyFill="1" applyAlignment="1" applyProtection="1">
      <alignment horizontal="left" vertical="top" wrapText="1"/>
      <protection/>
    </xf>
    <xf numFmtId="0" fontId="3" fillId="34" borderId="0" xfId="0" applyFont="1" applyFill="1" applyAlignment="1" applyProtection="1">
      <alignment horizontal="left" vertical="top"/>
      <protection/>
    </xf>
    <xf numFmtId="0" fontId="0" fillId="34" borderId="0" xfId="0" applyFill="1" applyAlignment="1" applyProtection="1">
      <alignment/>
      <protection/>
    </xf>
    <xf numFmtId="0" fontId="9" fillId="34" borderId="0" xfId="0" applyFont="1" applyFill="1" applyAlignment="1" applyProtection="1">
      <alignment vertical="top"/>
      <protection/>
    </xf>
    <xf numFmtId="0" fontId="0" fillId="0" borderId="0" xfId="0" applyBorder="1" applyAlignment="1" applyProtection="1">
      <alignment/>
      <protection/>
    </xf>
    <xf numFmtId="0" fontId="30" fillId="0" borderId="0" xfId="0" applyFont="1" applyAlignment="1" applyProtection="1">
      <alignment/>
      <protection/>
    </xf>
    <xf numFmtId="0" fontId="8" fillId="34" borderId="0" xfId="0" applyFont="1" applyFill="1" applyAlignment="1" applyProtection="1">
      <alignment vertical="top"/>
      <protection/>
    </xf>
    <xf numFmtId="0" fontId="26" fillId="0" borderId="0" xfId="0" applyFont="1" applyAlignment="1" applyProtection="1">
      <alignment horizontal="center"/>
      <protection/>
    </xf>
    <xf numFmtId="0" fontId="0" fillId="0" borderId="0" xfId="0" applyAlignment="1" applyProtection="1">
      <alignment wrapText="1"/>
      <protection/>
    </xf>
    <xf numFmtId="0" fontId="0" fillId="0" borderId="34" xfId="0" applyBorder="1" applyAlignment="1" applyProtection="1">
      <alignment/>
      <protection/>
    </xf>
    <xf numFmtId="0" fontId="0" fillId="0" borderId="24" xfId="0" applyBorder="1" applyAlignment="1" applyProtection="1">
      <alignment/>
      <protection/>
    </xf>
    <xf numFmtId="0" fontId="0" fillId="0" borderId="25" xfId="0" applyBorder="1" applyAlignment="1" applyProtection="1">
      <alignment/>
      <protection/>
    </xf>
    <xf numFmtId="0" fontId="0" fillId="0" borderId="27" xfId="0" applyBorder="1" applyAlignment="1" applyProtection="1">
      <alignment/>
      <protection/>
    </xf>
    <xf numFmtId="14" fontId="0" fillId="0" borderId="28" xfId="0" applyNumberFormat="1" applyBorder="1" applyAlignment="1" applyProtection="1">
      <alignment horizontal="left"/>
      <protection/>
    </xf>
    <xf numFmtId="0" fontId="0" fillId="0" borderId="28" xfId="0" applyBorder="1" applyAlignment="1" applyProtection="1">
      <alignment/>
      <protection/>
    </xf>
    <xf numFmtId="14" fontId="0" fillId="0" borderId="32" xfId="0" applyNumberFormat="1" applyBorder="1" applyAlignment="1" applyProtection="1">
      <alignment horizontal="left"/>
      <protection/>
    </xf>
    <xf numFmtId="0" fontId="0" fillId="0" borderId="35" xfId="0" applyBorder="1" applyAlignment="1" applyProtection="1">
      <alignment/>
      <protection/>
    </xf>
    <xf numFmtId="0" fontId="0" fillId="0" borderId="30" xfId="0" applyBorder="1" applyAlignment="1" applyProtection="1">
      <alignment/>
      <protection/>
    </xf>
    <xf numFmtId="0" fontId="3" fillId="0" borderId="0" xfId="0" applyFont="1" applyFill="1" applyAlignment="1" applyProtection="1">
      <alignment horizontal="center" vertical="top"/>
      <protection/>
    </xf>
    <xf numFmtId="0" fontId="0" fillId="0" borderId="0" xfId="0" applyFill="1" applyAlignment="1" applyProtection="1">
      <alignment/>
      <protection/>
    </xf>
    <xf numFmtId="0" fontId="0" fillId="0" borderId="0" xfId="0" applyFill="1" applyBorder="1" applyAlignment="1" applyProtection="1">
      <alignment/>
      <protection/>
    </xf>
    <xf numFmtId="0" fontId="3" fillId="0" borderId="0" xfId="0" applyFont="1" applyFill="1" applyAlignment="1" applyProtection="1">
      <alignment horizontal="left" vertical="top" wrapText="1"/>
      <protection/>
    </xf>
    <xf numFmtId="0" fontId="41" fillId="0" borderId="0" xfId="0" applyFont="1" applyFill="1" applyAlignment="1" applyProtection="1">
      <alignment/>
      <protection/>
    </xf>
    <xf numFmtId="0" fontId="0" fillId="0" borderId="0" xfId="0" applyFont="1" applyFill="1" applyAlignment="1" applyProtection="1">
      <alignment horizontal="center" vertical="top" wrapText="1"/>
      <protection/>
    </xf>
    <xf numFmtId="0" fontId="0" fillId="0" borderId="0" xfId="0" applyFill="1" applyAlignment="1" applyProtection="1">
      <alignment horizontal="left" vertical="top"/>
      <protection/>
    </xf>
    <xf numFmtId="0" fontId="0" fillId="0" borderId="0" xfId="0" applyFill="1" applyAlignment="1" applyProtection="1">
      <alignment vertical="top"/>
      <protection/>
    </xf>
    <xf numFmtId="0" fontId="0" fillId="0" borderId="0" xfId="0" applyFill="1" applyBorder="1" applyAlignment="1" applyProtection="1">
      <alignment vertical="top"/>
      <protection/>
    </xf>
    <xf numFmtId="0" fontId="3" fillId="0" borderId="0" xfId="0" applyFont="1" applyFill="1" applyAlignment="1" applyProtection="1">
      <alignment/>
      <protection/>
    </xf>
    <xf numFmtId="0" fontId="0" fillId="28" borderId="0" xfId="0" applyFill="1" applyAlignment="1" applyProtection="1">
      <alignment/>
      <protection/>
    </xf>
    <xf numFmtId="0" fontId="42" fillId="0" borderId="0" xfId="0" applyFont="1" applyFill="1" applyAlignment="1" applyProtection="1">
      <alignment vertical="top" wrapText="1"/>
      <protection/>
    </xf>
    <xf numFmtId="0" fontId="42" fillId="0" borderId="0" xfId="0" applyFont="1" applyFill="1" applyBorder="1" applyAlignment="1" applyProtection="1">
      <alignment vertical="top" wrapText="1"/>
      <protection/>
    </xf>
    <xf numFmtId="0" fontId="0" fillId="28" borderId="32" xfId="0" applyFill="1" applyBorder="1" applyAlignment="1" applyProtection="1">
      <alignment/>
      <protection/>
    </xf>
    <xf numFmtId="0" fontId="0" fillId="28" borderId="36" xfId="0" applyFill="1" applyBorder="1" applyAlignment="1" applyProtection="1">
      <alignment/>
      <protection/>
    </xf>
    <xf numFmtId="0" fontId="0" fillId="28" borderId="0" xfId="0" applyFill="1" applyBorder="1" applyAlignment="1" applyProtection="1">
      <alignment/>
      <protection/>
    </xf>
    <xf numFmtId="0" fontId="5" fillId="0" borderId="0" xfId="0" applyFont="1" applyBorder="1" applyAlignment="1" applyProtection="1">
      <alignment/>
      <protection/>
    </xf>
    <xf numFmtId="0" fontId="0" fillId="0" borderId="0" xfId="0" applyBorder="1" applyAlignment="1" applyProtection="1">
      <alignment horizontal="center"/>
      <protection/>
    </xf>
    <xf numFmtId="0" fontId="0" fillId="6" borderId="0" xfId="0" applyFill="1" applyAlignment="1" applyProtection="1">
      <alignment/>
      <protection/>
    </xf>
    <xf numFmtId="0" fontId="2" fillId="35" borderId="0" xfId="0" applyFont="1" applyFill="1" applyBorder="1" applyAlignment="1" applyProtection="1">
      <alignment horizontal="left"/>
      <protection/>
    </xf>
    <xf numFmtId="0" fontId="2" fillId="35" borderId="0" xfId="0" applyFont="1" applyFill="1" applyBorder="1" applyAlignment="1" applyProtection="1">
      <alignment/>
      <protection/>
    </xf>
    <xf numFmtId="0" fontId="3" fillId="34" borderId="0" xfId="0" applyFont="1" applyFill="1" applyAlignment="1" applyProtection="1">
      <alignment vertical="top"/>
      <protection/>
    </xf>
    <xf numFmtId="0" fontId="3" fillId="34" borderId="0" xfId="0" applyFont="1" applyFill="1" applyAlignment="1" applyProtection="1">
      <alignment vertical="top"/>
      <protection/>
    </xf>
    <xf numFmtId="0" fontId="0" fillId="34" borderId="0" xfId="0" applyFont="1" applyFill="1" applyAlignment="1" applyProtection="1">
      <alignment vertical="top"/>
      <protection/>
    </xf>
    <xf numFmtId="0" fontId="9" fillId="34" borderId="0" xfId="0" applyFont="1" applyFill="1" applyAlignment="1" applyProtection="1">
      <alignment horizontal="left" vertical="top" wrapText="1"/>
      <protection/>
    </xf>
    <xf numFmtId="0" fontId="3" fillId="0" borderId="0" xfId="0" applyFont="1" applyFill="1" applyAlignment="1" applyProtection="1">
      <alignment vertical="top"/>
      <protection/>
    </xf>
    <xf numFmtId="0" fontId="3" fillId="0" borderId="0" xfId="0" applyFont="1" applyFill="1" applyAlignment="1" applyProtection="1">
      <alignment vertical="top"/>
      <protection/>
    </xf>
    <xf numFmtId="0" fontId="0" fillId="0" borderId="0" xfId="0" applyAlignment="1" applyProtection="1">
      <alignment vertical="top"/>
      <protection/>
    </xf>
    <xf numFmtId="0" fontId="0" fillId="6" borderId="0" xfId="0" applyFill="1" applyAlignment="1" applyProtection="1">
      <alignment vertical="top"/>
      <protection/>
    </xf>
    <xf numFmtId="0" fontId="3" fillId="34" borderId="0" xfId="0" applyFont="1" applyFill="1" applyBorder="1" applyAlignment="1" applyProtection="1">
      <alignment vertical="top"/>
      <protection/>
    </xf>
    <xf numFmtId="0" fontId="9" fillId="0" borderId="0" xfId="0" applyFont="1" applyFill="1" applyAlignment="1" applyProtection="1">
      <alignment horizontal="left" vertical="top" wrapText="1"/>
      <protection/>
    </xf>
    <xf numFmtId="0" fontId="0" fillId="0" borderId="0" xfId="0"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center"/>
      <protection/>
    </xf>
    <xf numFmtId="0" fontId="9" fillId="34" borderId="0" xfId="0" applyFont="1" applyFill="1" applyAlignment="1" applyProtection="1">
      <alignment horizontal="left" vertical="top"/>
      <protection/>
    </xf>
    <xf numFmtId="0" fontId="3" fillId="34" borderId="0" xfId="0" applyFont="1" applyFill="1" applyAlignment="1" applyProtection="1">
      <alignment horizontal="left" vertical="top" wrapText="1"/>
      <protection/>
    </xf>
    <xf numFmtId="0" fontId="0" fillId="34" borderId="0" xfId="0" applyFont="1" applyFill="1" applyBorder="1" applyAlignment="1" applyProtection="1">
      <alignment horizontal="left" vertical="top"/>
      <protection/>
    </xf>
    <xf numFmtId="0" fontId="6" fillId="0" borderId="0" xfId="0" applyFont="1" applyAlignment="1" applyProtection="1">
      <alignment vertical="top"/>
      <protection/>
    </xf>
    <xf numFmtId="0" fontId="6" fillId="0" borderId="0" xfId="0" applyFont="1" applyAlignment="1" applyProtection="1">
      <alignment vertical="top" wrapText="1"/>
      <protection/>
    </xf>
    <xf numFmtId="0" fontId="4" fillId="0" borderId="0" xfId="0" applyFont="1" applyAlignment="1" applyProtection="1">
      <alignment/>
      <protection/>
    </xf>
    <xf numFmtId="0" fontId="27" fillId="0" borderId="0" xfId="0" applyFont="1" applyAlignment="1" applyProtection="1">
      <alignment/>
      <protection/>
    </xf>
    <xf numFmtId="0" fontId="4" fillId="34" borderId="0" xfId="0" applyFont="1" applyFill="1" applyAlignment="1" applyProtection="1">
      <alignment vertical="top" wrapText="1"/>
      <protection/>
    </xf>
    <xf numFmtId="0" fontId="2" fillId="35" borderId="0" xfId="0" applyFont="1" applyFill="1" applyBorder="1" applyAlignment="1" applyProtection="1" quotePrefix="1">
      <alignment/>
      <protection/>
    </xf>
    <xf numFmtId="0" fontId="2" fillId="35" borderId="0" xfId="0" applyFont="1" applyFill="1" applyBorder="1" applyAlignment="1" applyProtection="1">
      <alignment horizontal="left" vertical="top"/>
      <protection/>
    </xf>
    <xf numFmtId="0" fontId="4" fillId="0" borderId="0" xfId="0" applyFont="1" applyAlignment="1" applyProtection="1">
      <alignment vertical="top" wrapText="1"/>
      <protection/>
    </xf>
    <xf numFmtId="0" fontId="4" fillId="0" borderId="0" xfId="0" applyFont="1" applyFill="1" applyAlignment="1" applyProtection="1">
      <alignment vertical="top" wrapText="1"/>
      <protection/>
    </xf>
    <xf numFmtId="0" fontId="0" fillId="0" borderId="0" xfId="0" applyFont="1" applyFill="1" applyAlignment="1" applyProtection="1">
      <alignment vertical="top"/>
      <protection/>
    </xf>
    <xf numFmtId="0" fontId="0" fillId="0" borderId="0" xfId="0" applyNumberFormat="1" applyFont="1" applyFill="1" applyBorder="1" applyAlignment="1" applyProtection="1">
      <alignment horizontal="left" vertical="top"/>
      <protection/>
    </xf>
    <xf numFmtId="0" fontId="0" fillId="0" borderId="0" xfId="0" applyFill="1" applyAlignment="1" applyProtection="1">
      <alignment wrapText="1"/>
      <protection/>
    </xf>
    <xf numFmtId="0" fontId="32" fillId="34" borderId="0" xfId="0" applyFont="1" applyFill="1" applyAlignment="1" applyProtection="1">
      <alignment vertical="top" wrapText="1"/>
      <protection/>
    </xf>
    <xf numFmtId="0" fontId="31" fillId="34" borderId="0" xfId="0" applyFont="1" applyFill="1" applyAlignment="1" applyProtection="1">
      <alignment vertical="top"/>
      <protection/>
    </xf>
    <xf numFmtId="0" fontId="0" fillId="0" borderId="0" xfId="0" applyFont="1" applyAlignment="1" applyProtection="1">
      <alignment/>
      <protection/>
    </xf>
    <xf numFmtId="0" fontId="31" fillId="0" borderId="0" xfId="0" applyFont="1" applyFill="1" applyAlignment="1" applyProtection="1">
      <alignment vertical="top"/>
      <protection/>
    </xf>
    <xf numFmtId="0" fontId="3" fillId="0" borderId="0" xfId="0" applyFont="1" applyAlignment="1" applyProtection="1">
      <alignment horizontal="left" vertical="top"/>
      <protection/>
    </xf>
    <xf numFmtId="0" fontId="32" fillId="0" borderId="0" xfId="0" applyFont="1" applyAlignment="1" applyProtection="1">
      <alignment vertical="top" wrapText="1"/>
      <protection/>
    </xf>
    <xf numFmtId="0" fontId="0" fillId="0" borderId="0" xfId="0" applyFont="1" applyAlignment="1" applyProtection="1">
      <alignment/>
      <protection/>
    </xf>
    <xf numFmtId="0" fontId="28" fillId="0" borderId="0" xfId="0" applyFont="1" applyAlignment="1" applyProtection="1">
      <alignment/>
      <protection/>
    </xf>
    <xf numFmtId="0" fontId="5" fillId="6" borderId="33" xfId="0" applyFont="1" applyFill="1" applyBorder="1" applyAlignment="1" applyProtection="1">
      <alignment horizontal="center" vertical="top" wrapText="1"/>
      <protection/>
    </xf>
    <xf numFmtId="0" fontId="2" fillId="0" borderId="0" xfId="0" applyFont="1" applyFill="1" applyBorder="1" applyAlignment="1" applyProtection="1">
      <alignment horizontal="left" vertical="top"/>
      <protection/>
    </xf>
    <xf numFmtId="0" fontId="38" fillId="0" borderId="0" xfId="0" applyFont="1" applyFill="1" applyBorder="1" applyAlignment="1" applyProtection="1">
      <alignment horizontal="left" vertical="top"/>
      <protection/>
    </xf>
    <xf numFmtId="0" fontId="0" fillId="0" borderId="0" xfId="0" applyFont="1" applyFill="1" applyAlignment="1" applyProtection="1">
      <alignment vertical="top"/>
      <protection/>
    </xf>
    <xf numFmtId="0" fontId="2" fillId="6" borderId="0" xfId="0" applyFont="1" applyFill="1" applyBorder="1" applyAlignment="1" applyProtection="1">
      <alignment horizontal="left" vertical="top"/>
      <protection/>
    </xf>
    <xf numFmtId="0" fontId="39" fillId="0" borderId="0" xfId="0" applyFont="1" applyFill="1" applyBorder="1" applyAlignment="1" applyProtection="1">
      <alignment horizontal="left" vertical="top"/>
      <protection/>
    </xf>
    <xf numFmtId="0" fontId="38" fillId="6" borderId="0" xfId="0" applyFont="1" applyFill="1" applyBorder="1" applyAlignment="1" applyProtection="1">
      <alignment horizontal="left" vertical="top"/>
      <protection/>
    </xf>
    <xf numFmtId="0" fontId="27" fillId="0" borderId="0" xfId="0" applyFont="1" applyFill="1" applyAlignment="1" applyProtection="1">
      <alignment/>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left" vertical="top"/>
      <protection/>
    </xf>
    <xf numFmtId="0" fontId="3" fillId="6" borderId="0" xfId="0" applyFont="1" applyFill="1" applyBorder="1" applyAlignment="1" applyProtection="1">
      <alignment horizontal="left" vertical="top"/>
      <protection/>
    </xf>
    <xf numFmtId="0" fontId="6"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top" wrapText="1"/>
      <protection/>
    </xf>
    <xf numFmtId="0" fontId="3" fillId="0" borderId="0" xfId="0" applyFont="1" applyFill="1" applyAlignment="1" applyProtection="1">
      <alignment vertical="top" wrapText="1"/>
      <protection/>
    </xf>
    <xf numFmtId="0" fontId="3" fillId="6" borderId="0" xfId="0" applyFont="1" applyFill="1" applyAlignment="1" applyProtection="1">
      <alignment vertical="top" wrapText="1"/>
      <protection/>
    </xf>
    <xf numFmtId="0" fontId="4" fillId="0" borderId="0" xfId="0" applyFont="1" applyFill="1" applyBorder="1" applyAlignment="1" applyProtection="1">
      <alignment horizontal="left" vertical="top" wrapText="1"/>
      <protection/>
    </xf>
    <xf numFmtId="0" fontId="4" fillId="6" borderId="0" xfId="0" applyFont="1" applyFill="1" applyBorder="1" applyAlignment="1" applyProtection="1">
      <alignment vertical="top" wrapText="1"/>
      <protection/>
    </xf>
    <xf numFmtId="0" fontId="4" fillId="34" borderId="0" xfId="0" applyFont="1" applyFill="1" applyBorder="1" applyAlignment="1" applyProtection="1">
      <alignment horizontal="left" vertical="top" wrapText="1"/>
      <protection/>
    </xf>
    <xf numFmtId="0" fontId="4" fillId="6" borderId="0" xfId="0" applyFont="1" applyFill="1" applyBorder="1" applyAlignment="1" applyProtection="1">
      <alignment horizontal="left" vertical="top" wrapText="1"/>
      <protection/>
    </xf>
    <xf numFmtId="0" fontId="4" fillId="0" borderId="0" xfId="0" applyFont="1" applyFill="1" applyBorder="1" applyAlignment="1" applyProtection="1">
      <alignment vertical="top" wrapText="1"/>
      <protection/>
    </xf>
    <xf numFmtId="0" fontId="0" fillId="0" borderId="0" xfId="0" applyFill="1" applyAlignment="1" applyProtection="1">
      <alignment/>
      <protection/>
    </xf>
    <xf numFmtId="0" fontId="0" fillId="6" borderId="0" xfId="0" applyFill="1" applyAlignment="1" applyProtection="1">
      <alignment/>
      <protection/>
    </xf>
    <xf numFmtId="0" fontId="0" fillId="0" borderId="0" xfId="0" applyFont="1" applyFill="1" applyAlignment="1" applyProtection="1">
      <alignment/>
      <protection/>
    </xf>
    <xf numFmtId="0" fontId="4" fillId="0" borderId="0" xfId="0" applyFont="1" applyFill="1" applyBorder="1" applyAlignment="1" applyProtection="1">
      <alignment horizontal="left" vertical="top" wrapText="1"/>
      <protection/>
    </xf>
    <xf numFmtId="0" fontId="5" fillId="0" borderId="0" xfId="0" applyFont="1" applyBorder="1" applyAlignment="1" applyProtection="1">
      <alignment vertical="top" wrapText="1"/>
      <protection/>
    </xf>
    <xf numFmtId="0" fontId="5" fillId="0" borderId="0" xfId="0" applyFont="1" applyFill="1" applyBorder="1" applyAlignment="1" applyProtection="1">
      <alignment horizontal="center"/>
      <protection/>
    </xf>
    <xf numFmtId="0" fontId="3" fillId="0" borderId="0" xfId="0" applyFont="1" applyAlignment="1" applyProtection="1">
      <alignment/>
      <protection/>
    </xf>
    <xf numFmtId="0" fontId="3" fillId="0" borderId="0" xfId="0" applyFont="1" applyFill="1" applyBorder="1" applyAlignment="1" applyProtection="1">
      <alignment vertical="top" wrapText="1"/>
      <protection/>
    </xf>
    <xf numFmtId="0" fontId="3" fillId="0" borderId="0" xfId="0" applyFont="1" applyAlignment="1" applyProtection="1">
      <alignment vertical="top"/>
      <protection/>
    </xf>
    <xf numFmtId="0" fontId="4" fillId="34" borderId="17"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top" wrapText="1"/>
      <protection/>
    </xf>
    <xf numFmtId="0" fontId="2" fillId="35" borderId="0" xfId="0" applyFont="1" applyFill="1" applyBorder="1" applyAlignment="1" applyProtection="1" quotePrefix="1">
      <alignment horizontal="left" vertical="top"/>
      <protection/>
    </xf>
    <xf numFmtId="0" fontId="2" fillId="35" borderId="0" xfId="0" applyFont="1" applyFill="1" applyBorder="1" applyAlignment="1" applyProtection="1">
      <alignment vertical="top"/>
      <protection/>
    </xf>
    <xf numFmtId="0" fontId="0" fillId="0" borderId="0" xfId="0" applyAlignment="1" applyProtection="1">
      <alignment horizontal="left" vertical="top"/>
      <protection/>
    </xf>
    <xf numFmtId="0" fontId="0" fillId="0" borderId="0" xfId="0" applyAlignment="1" applyProtection="1">
      <alignment horizontal="left"/>
      <protection/>
    </xf>
    <xf numFmtId="0" fontId="34" fillId="0" borderId="0" xfId="0" applyFont="1" applyFill="1" applyBorder="1" applyAlignment="1" applyProtection="1">
      <alignment vertical="top" wrapText="1"/>
      <protection/>
    </xf>
    <xf numFmtId="0" fontId="2" fillId="35" borderId="0" xfId="0" applyFont="1" applyFill="1" applyBorder="1" applyAlignment="1" applyProtection="1" quotePrefix="1">
      <alignment horizontal="left" vertical="top"/>
      <protection/>
    </xf>
    <xf numFmtId="0" fontId="2" fillId="35" borderId="0" xfId="0" applyFont="1" applyFill="1" applyBorder="1" applyAlignment="1" applyProtection="1">
      <alignment vertical="top"/>
      <protection/>
    </xf>
    <xf numFmtId="0" fontId="0" fillId="0" borderId="0" xfId="0" applyFont="1" applyAlignment="1" applyProtection="1">
      <alignment vertical="top"/>
      <protection/>
    </xf>
    <xf numFmtId="0" fontId="3" fillId="0" borderId="0" xfId="0" applyFont="1" applyAlignment="1" applyProtection="1">
      <alignment horizontal="left" vertical="top" wrapText="1"/>
      <protection/>
    </xf>
    <xf numFmtId="0" fontId="0" fillId="34" borderId="0" xfId="0" applyFont="1" applyFill="1" applyBorder="1" applyAlignment="1" applyProtection="1">
      <alignment vertical="top"/>
      <protection/>
    </xf>
    <xf numFmtId="0" fontId="3" fillId="0" borderId="0" xfId="0" applyFont="1" applyAlignment="1" applyProtection="1">
      <alignment horizontal="left" vertical="top"/>
      <protection/>
    </xf>
    <xf numFmtId="0" fontId="0" fillId="0" borderId="0" xfId="0" applyFont="1" applyBorder="1" applyAlignment="1" applyProtection="1">
      <alignment horizontal="left" vertical="top" wrapText="1"/>
      <protection/>
    </xf>
    <xf numFmtId="0" fontId="0" fillId="35" borderId="0" xfId="0" applyFont="1" applyFill="1" applyBorder="1" applyAlignment="1" applyProtection="1">
      <alignment vertical="top"/>
      <protection/>
    </xf>
    <xf numFmtId="0" fontId="0" fillId="0" borderId="0" xfId="0" applyFill="1" applyBorder="1" applyAlignment="1" applyProtection="1">
      <alignment horizontal="left" vertical="top" shrinkToFit="1"/>
      <protection/>
    </xf>
    <xf numFmtId="0" fontId="0" fillId="0" borderId="0" xfId="0" applyFill="1" applyBorder="1" applyAlignment="1" applyProtection="1">
      <alignment horizontal="center" vertical="top" wrapText="1" shrinkToFit="1"/>
      <protection/>
    </xf>
    <xf numFmtId="0" fontId="5" fillId="34" borderId="0" xfId="0" applyFont="1" applyFill="1" applyAlignment="1" applyProtection="1">
      <alignment horizontal="left" vertical="top" wrapText="1"/>
      <protection/>
    </xf>
    <xf numFmtId="0" fontId="35" fillId="0" borderId="0" xfId="0" applyFont="1" applyAlignment="1" applyProtection="1">
      <alignment/>
      <protection/>
    </xf>
    <xf numFmtId="0" fontId="0" fillId="4" borderId="0" xfId="0" applyFill="1" applyAlignment="1" applyProtection="1">
      <alignment/>
      <protection/>
    </xf>
    <xf numFmtId="0" fontId="0" fillId="4" borderId="0" xfId="0" applyFont="1" applyFill="1" applyAlignment="1" applyProtection="1">
      <alignment/>
      <protection/>
    </xf>
    <xf numFmtId="0" fontId="35" fillId="0" borderId="0" xfId="0" applyFont="1" applyFill="1" applyAlignment="1" applyProtection="1">
      <alignment/>
      <protection/>
    </xf>
    <xf numFmtId="0" fontId="0" fillId="4" borderId="0" xfId="0" applyFont="1" applyFill="1" applyAlignment="1" applyProtection="1">
      <alignment/>
      <protection/>
    </xf>
    <xf numFmtId="0" fontId="0" fillId="4" borderId="0" xfId="0" applyFill="1" applyAlignment="1" applyProtection="1" quotePrefix="1">
      <alignment/>
      <protection/>
    </xf>
    <xf numFmtId="0" fontId="0" fillId="4" borderId="0" xfId="0" applyFill="1" applyAlignment="1" applyProtection="1">
      <alignment horizontal="center"/>
      <protection/>
    </xf>
    <xf numFmtId="0" fontId="0" fillId="4" borderId="0" xfId="0" applyFill="1" applyAlignment="1" applyProtection="1">
      <alignment horizontal="left"/>
      <protection/>
    </xf>
    <xf numFmtId="0" fontId="0" fillId="4" borderId="0" xfId="0" applyFont="1" applyFill="1" applyAlignment="1" applyProtection="1">
      <alignment/>
      <protection/>
    </xf>
    <xf numFmtId="0" fontId="0" fillId="8" borderId="0" xfId="0" applyFill="1" applyAlignment="1" applyProtection="1">
      <alignment/>
      <protection/>
    </xf>
    <xf numFmtId="0" fontId="0" fillId="28" borderId="0" xfId="0" applyFont="1" applyFill="1" applyBorder="1" applyAlignment="1" applyProtection="1">
      <alignment horizontal="left" vertical="top" wrapText="1"/>
      <protection/>
    </xf>
    <xf numFmtId="0" fontId="0" fillId="0" borderId="37" xfId="0" applyBorder="1" applyAlignment="1" applyProtection="1">
      <alignment/>
      <protection/>
    </xf>
    <xf numFmtId="0" fontId="0" fillId="29" borderId="38" xfId="0" applyFill="1" applyBorder="1" applyAlignment="1" applyProtection="1">
      <alignment/>
      <protection/>
    </xf>
    <xf numFmtId="0" fontId="0" fillId="0" borderId="39" xfId="0" applyBorder="1" applyAlignment="1" applyProtection="1">
      <alignment/>
      <protection/>
    </xf>
    <xf numFmtId="14" fontId="0" fillId="18" borderId="40" xfId="0" applyNumberFormat="1" applyFill="1" applyBorder="1" applyAlignment="1" applyProtection="1">
      <alignment horizontal="left"/>
      <protection/>
    </xf>
    <xf numFmtId="0" fontId="0" fillId="4" borderId="41" xfId="0" applyFill="1" applyBorder="1" applyAlignment="1" applyProtection="1">
      <alignment/>
      <protection/>
    </xf>
    <xf numFmtId="0" fontId="0" fillId="4" borderId="42" xfId="0" applyFill="1" applyBorder="1" applyAlignment="1" applyProtection="1">
      <alignment/>
      <protection/>
    </xf>
    <xf numFmtId="0" fontId="0" fillId="4" borderId="43" xfId="0" applyFill="1" applyBorder="1" applyAlignment="1" applyProtection="1">
      <alignment/>
      <protection/>
    </xf>
    <xf numFmtId="0" fontId="0" fillId="0" borderId="44" xfId="0" applyBorder="1" applyAlignment="1" applyProtection="1">
      <alignment/>
      <protection/>
    </xf>
    <xf numFmtId="0" fontId="0" fillId="8" borderId="45" xfId="0" applyFill="1" applyBorder="1" applyAlignment="1" applyProtection="1">
      <alignment/>
      <protection/>
    </xf>
    <xf numFmtId="0" fontId="0" fillId="0" borderId="46" xfId="0" applyBorder="1" applyAlignment="1" applyProtection="1">
      <alignment/>
      <protection/>
    </xf>
    <xf numFmtId="0" fontId="0" fillId="28" borderId="47" xfId="0" applyFill="1" applyBorder="1" applyAlignment="1" applyProtection="1">
      <alignment/>
      <protection/>
    </xf>
    <xf numFmtId="0" fontId="3" fillId="0" borderId="0" xfId="0" applyFont="1" applyBorder="1" applyAlignment="1" applyProtection="1">
      <alignment/>
      <protection/>
    </xf>
    <xf numFmtId="14" fontId="0" fillId="18" borderId="48" xfId="0" applyNumberFormat="1" applyFill="1" applyBorder="1" applyAlignment="1" applyProtection="1">
      <alignment horizontal="center"/>
      <protection/>
    </xf>
    <xf numFmtId="0" fontId="0" fillId="4" borderId="23" xfId="0" applyFill="1" applyBorder="1" applyAlignment="1" applyProtection="1">
      <alignment/>
      <protection/>
    </xf>
    <xf numFmtId="0" fontId="0" fillId="4" borderId="21" xfId="0" applyFill="1" applyBorder="1" applyAlignment="1" applyProtection="1">
      <alignment/>
      <protection/>
    </xf>
    <xf numFmtId="14" fontId="0" fillId="18" borderId="49" xfId="0" applyNumberFormat="1" applyFill="1" applyBorder="1" applyAlignment="1" applyProtection="1">
      <alignment horizontal="center"/>
      <protection/>
    </xf>
    <xf numFmtId="0" fontId="0" fillId="4" borderId="20" xfId="0" applyFill="1" applyBorder="1" applyAlignment="1" applyProtection="1">
      <alignment/>
      <protection/>
    </xf>
    <xf numFmtId="0" fontId="0" fillId="4" borderId="19" xfId="0" applyFill="1" applyBorder="1" applyAlignment="1" applyProtection="1">
      <alignment/>
      <protection/>
    </xf>
    <xf numFmtId="14" fontId="0" fillId="18" borderId="50" xfId="0" applyNumberFormat="1" applyFill="1" applyBorder="1" applyAlignment="1" applyProtection="1">
      <alignment horizontal="center"/>
      <protection/>
    </xf>
    <xf numFmtId="0" fontId="0" fillId="4" borderId="18" xfId="0" applyFill="1" applyBorder="1" applyAlignment="1" applyProtection="1">
      <alignment/>
      <protection/>
    </xf>
    <xf numFmtId="0" fontId="0" fillId="4" borderId="16" xfId="0" applyFill="1" applyBorder="1" applyAlignment="1" applyProtection="1">
      <alignment/>
      <protection/>
    </xf>
    <xf numFmtId="0" fontId="3" fillId="0" borderId="0" xfId="0" applyFont="1" applyFill="1" applyBorder="1" applyAlignment="1" applyProtection="1">
      <alignment horizontal="left" vertical="top"/>
      <protection/>
    </xf>
    <xf numFmtId="0" fontId="0" fillId="34" borderId="17" xfId="0" applyFont="1" applyFill="1" applyBorder="1" applyAlignment="1" applyProtection="1">
      <alignment horizontal="left" vertical="top" wrapText="1"/>
      <protection/>
    </xf>
    <xf numFmtId="0" fontId="0" fillId="34" borderId="0" xfId="0" applyFont="1" applyFill="1" applyBorder="1" applyAlignment="1" applyProtection="1">
      <alignment horizontal="left" vertical="top" wrapText="1"/>
      <protection/>
    </xf>
    <xf numFmtId="0" fontId="0" fillId="34" borderId="0" xfId="0" applyFont="1" applyFill="1" applyAlignment="1" applyProtection="1">
      <alignment/>
      <protection/>
    </xf>
    <xf numFmtId="0" fontId="52" fillId="34" borderId="0" xfId="0" applyFont="1" applyFill="1" applyAlignment="1" applyProtection="1">
      <alignment horizontal="left" vertical="top"/>
      <protection/>
    </xf>
    <xf numFmtId="0" fontId="3" fillId="4" borderId="35" xfId="0" applyFont="1" applyFill="1" applyBorder="1" applyAlignment="1" applyProtection="1">
      <alignment horizontal="left" vertical="center"/>
      <protection/>
    </xf>
    <xf numFmtId="0" fontId="0" fillId="36" borderId="0" xfId="0" applyFill="1" applyAlignment="1" applyProtection="1">
      <alignment/>
      <protection/>
    </xf>
    <xf numFmtId="0" fontId="5" fillId="0" borderId="0" xfId="0" applyFont="1" applyFill="1" applyBorder="1" applyAlignment="1" applyProtection="1">
      <alignment horizontal="left" vertical="top"/>
      <protection/>
    </xf>
    <xf numFmtId="0" fontId="47" fillId="0" borderId="0" xfId="0" applyFont="1" applyFill="1" applyBorder="1" applyAlignment="1" applyProtection="1">
      <alignment horizontal="left" vertical="top" wrapText="1"/>
      <protection/>
    </xf>
    <xf numFmtId="0" fontId="4" fillId="34" borderId="0" xfId="0" applyFont="1" applyFill="1" applyBorder="1" applyAlignment="1" applyProtection="1" quotePrefix="1">
      <alignment horizontal="right" vertical="top" wrapText="1"/>
      <protection/>
    </xf>
    <xf numFmtId="0" fontId="3" fillId="0" borderId="0" xfId="0" applyFont="1" applyBorder="1" applyAlignment="1" applyProtection="1">
      <alignment vertical="top"/>
      <protection/>
    </xf>
    <xf numFmtId="0" fontId="0" fillId="36" borderId="0" xfId="0" applyFont="1" applyFill="1" applyBorder="1" applyAlignment="1" applyProtection="1">
      <alignment horizontal="left" vertical="top"/>
      <protection/>
    </xf>
    <xf numFmtId="0" fontId="0" fillId="0" borderId="0" xfId="0" applyBorder="1" applyAlignment="1" applyProtection="1">
      <alignment vertical="top"/>
      <protection/>
    </xf>
    <xf numFmtId="0" fontId="0" fillId="0" borderId="0" xfId="0" applyFont="1" applyFill="1" applyBorder="1" applyAlignment="1" applyProtection="1">
      <alignment vertical="top"/>
      <protection/>
    </xf>
    <xf numFmtId="0" fontId="3" fillId="30" borderId="33" xfId="0" applyFont="1" applyFill="1" applyBorder="1" applyAlignment="1" applyProtection="1">
      <alignment vertical="top"/>
      <protection locked="0"/>
    </xf>
    <xf numFmtId="0" fontId="0" fillId="36" borderId="0" xfId="0" applyFont="1" applyFill="1" applyAlignment="1" applyProtection="1">
      <alignment vertical="center"/>
      <protection/>
    </xf>
    <xf numFmtId="0" fontId="26" fillId="34" borderId="0" xfId="0" applyFont="1" applyFill="1" applyAlignment="1" applyProtection="1">
      <alignment horizontal="center"/>
      <protection/>
    </xf>
    <xf numFmtId="0" fontId="0" fillId="0" borderId="33" xfId="68" applyBorder="1" applyAlignment="1" applyProtection="1">
      <alignment horizontal="center" vertical="top"/>
      <protection/>
    </xf>
    <xf numFmtId="0" fontId="0" fillId="0" borderId="0" xfId="68" applyAlignment="1" applyProtection="1">
      <alignment vertical="top" wrapText="1"/>
      <protection/>
    </xf>
    <xf numFmtId="0" fontId="0" fillId="0" borderId="0" xfId="0" applyFont="1" applyAlignment="1">
      <alignment vertical="top" wrapText="1"/>
    </xf>
    <xf numFmtId="0" fontId="81" fillId="37" borderId="0" xfId="0" applyFont="1" applyFill="1" applyAlignment="1">
      <alignment vertical="center"/>
    </xf>
    <xf numFmtId="0" fontId="0" fillId="4" borderId="20" xfId="0" applyFont="1" applyFill="1" applyBorder="1" applyAlignment="1" applyProtection="1">
      <alignment/>
      <protection/>
    </xf>
    <xf numFmtId="0" fontId="24" fillId="0" borderId="17" xfId="69" applyFont="1" applyBorder="1" applyAlignment="1" applyProtection="1">
      <alignment wrapText="1"/>
      <protection/>
    </xf>
    <xf numFmtId="0" fontId="0" fillId="38" borderId="0" xfId="0" applyFill="1" applyAlignment="1" applyProtection="1">
      <alignment/>
      <protection/>
    </xf>
    <xf numFmtId="0" fontId="0" fillId="38" borderId="0" xfId="0" applyFill="1" applyAlignment="1" applyProtection="1">
      <alignment vertical="top"/>
      <protection/>
    </xf>
    <xf numFmtId="0" fontId="0" fillId="38" borderId="0" xfId="0" applyFont="1" applyFill="1" applyAlignment="1" applyProtection="1">
      <alignment vertical="top"/>
      <protection/>
    </xf>
    <xf numFmtId="0" fontId="0" fillId="38" borderId="0" xfId="0" applyFill="1" applyAlignment="1" applyProtection="1">
      <alignment/>
      <protection/>
    </xf>
    <xf numFmtId="0" fontId="0" fillId="38" borderId="0" xfId="0" applyFill="1" applyBorder="1" applyAlignment="1" applyProtection="1">
      <alignment vertical="top"/>
      <protection/>
    </xf>
    <xf numFmtId="0" fontId="0" fillId="38" borderId="0" xfId="0" applyFont="1" applyFill="1" applyAlignment="1" applyProtection="1">
      <alignment vertical="top"/>
      <protection/>
    </xf>
    <xf numFmtId="0" fontId="0" fillId="38" borderId="48" xfId="0" applyFont="1" applyFill="1" applyBorder="1" applyAlignment="1" applyProtection="1">
      <alignment horizontal="center" vertical="top"/>
      <protection/>
    </xf>
    <xf numFmtId="0" fontId="0" fillId="38" borderId="50" xfId="0" applyFont="1" applyFill="1" applyBorder="1" applyAlignment="1" applyProtection="1">
      <alignment horizontal="center" vertical="top"/>
      <protection/>
    </xf>
    <xf numFmtId="0" fontId="38" fillId="38" borderId="0" xfId="0" applyFont="1" applyFill="1" applyBorder="1" applyAlignment="1" applyProtection="1">
      <alignment horizontal="left" vertical="top"/>
      <protection/>
    </xf>
    <xf numFmtId="0" fontId="0" fillId="38" borderId="0" xfId="0" applyFont="1" applyFill="1" applyBorder="1" applyAlignment="1" applyProtection="1">
      <alignment horizontal="center" vertical="top"/>
      <protection/>
    </xf>
    <xf numFmtId="0" fontId="0" fillId="38" borderId="33" xfId="0" applyFont="1" applyFill="1" applyBorder="1" applyAlignment="1" applyProtection="1">
      <alignment horizontal="center" vertical="top"/>
      <protection/>
    </xf>
    <xf numFmtId="0" fontId="5" fillId="38" borderId="0" xfId="0" applyFont="1" applyFill="1" applyBorder="1" applyAlignment="1" applyProtection="1">
      <alignment horizontal="left" vertical="top"/>
      <protection/>
    </xf>
    <xf numFmtId="0" fontId="47" fillId="38" borderId="0" xfId="0" applyFont="1" applyFill="1" applyBorder="1" applyAlignment="1" applyProtection="1">
      <alignment horizontal="left" vertical="top" wrapText="1"/>
      <protection/>
    </xf>
    <xf numFmtId="0" fontId="3" fillId="38" borderId="0" xfId="0" applyFont="1" applyFill="1" applyBorder="1" applyAlignment="1" applyProtection="1">
      <alignment vertical="top" wrapText="1"/>
      <protection/>
    </xf>
    <xf numFmtId="0" fontId="3" fillId="38" borderId="33" xfId="0" applyFont="1" applyFill="1" applyBorder="1" applyAlignment="1" applyProtection="1">
      <alignment horizontal="center" vertical="top" wrapText="1"/>
      <protection/>
    </xf>
    <xf numFmtId="0" fontId="0" fillId="38" borderId="0" xfId="0" applyFont="1" applyFill="1" applyAlignment="1" applyProtection="1">
      <alignment/>
      <protection/>
    </xf>
    <xf numFmtId="0" fontId="0" fillId="38" borderId="0" xfId="0" applyFont="1" applyFill="1" applyBorder="1" applyAlignment="1" applyProtection="1">
      <alignment horizontal="left" vertical="top"/>
      <protection/>
    </xf>
    <xf numFmtId="0" fontId="3" fillId="38" borderId="0" xfId="0" applyFont="1" applyFill="1" applyAlignment="1" applyProtection="1">
      <alignment horizontal="left" vertical="top" wrapText="1"/>
      <protection/>
    </xf>
    <xf numFmtId="0" fontId="3" fillId="38" borderId="0" xfId="0" applyFont="1" applyFill="1" applyBorder="1" applyAlignment="1" applyProtection="1">
      <alignment horizontal="left" vertical="top"/>
      <protection/>
    </xf>
    <xf numFmtId="0" fontId="5" fillId="38" borderId="33" xfId="0" applyFont="1" applyFill="1" applyBorder="1" applyAlignment="1" applyProtection="1">
      <alignment horizontal="center" wrapText="1"/>
      <protection/>
    </xf>
    <xf numFmtId="0" fontId="36" fillId="38" borderId="33" xfId="0" applyFont="1" applyFill="1" applyBorder="1" applyAlignment="1" applyProtection="1">
      <alignment horizontal="center" vertical="top" wrapText="1"/>
      <protection/>
    </xf>
    <xf numFmtId="0" fontId="0" fillId="28" borderId="0" xfId="0" applyFont="1" applyFill="1" applyBorder="1" applyAlignment="1" applyProtection="1">
      <alignment horizontal="left" vertical="top" wrapText="1"/>
      <protection/>
    </xf>
    <xf numFmtId="0" fontId="82" fillId="0" borderId="0" xfId="0" applyFont="1" applyAlignment="1">
      <alignment vertical="top" wrapText="1"/>
    </xf>
    <xf numFmtId="0" fontId="8" fillId="39" borderId="0" xfId="0" applyFont="1" applyFill="1" applyAlignment="1">
      <alignment vertical="top" wrapText="1"/>
    </xf>
    <xf numFmtId="0" fontId="3" fillId="0" borderId="0" xfId="0" applyFont="1" applyAlignment="1">
      <alignment vertical="top" wrapText="1"/>
    </xf>
    <xf numFmtId="0" fontId="0" fillId="39" borderId="0" xfId="0" applyFont="1" applyFill="1" applyAlignment="1">
      <alignment vertical="top" wrapText="1"/>
    </xf>
    <xf numFmtId="0" fontId="0" fillId="0" borderId="51" xfId="0" applyFont="1" applyBorder="1" applyAlignment="1">
      <alignment vertical="top" wrapText="1"/>
    </xf>
    <xf numFmtId="0" fontId="0" fillId="0" borderId="41" xfId="0" applyFont="1" applyBorder="1" applyAlignment="1">
      <alignment vertical="top" wrapText="1"/>
    </xf>
    <xf numFmtId="0" fontId="0" fillId="0" borderId="52" xfId="0" applyFont="1" applyBorder="1" applyAlignment="1">
      <alignment vertical="top" wrapText="1"/>
    </xf>
    <xf numFmtId="0" fontId="8" fillId="0" borderId="0" xfId="0" applyFont="1" applyAlignment="1">
      <alignment vertical="top" wrapText="1"/>
    </xf>
    <xf numFmtId="0" fontId="35" fillId="39" borderId="0" xfId="0" applyFont="1" applyFill="1" applyAlignment="1">
      <alignment vertical="top" wrapText="1"/>
    </xf>
    <xf numFmtId="0" fontId="83" fillId="0" borderId="0" xfId="0" applyFont="1" applyAlignment="1">
      <alignment vertical="top" wrapText="1"/>
    </xf>
    <xf numFmtId="0" fontId="0" fillId="40" borderId="51" xfId="0" applyFont="1" applyFill="1" applyBorder="1" applyAlignment="1">
      <alignment vertical="top" wrapText="1"/>
    </xf>
    <xf numFmtId="0" fontId="38" fillId="0" borderId="0" xfId="0" applyFont="1" applyAlignment="1">
      <alignment vertical="top" wrapText="1"/>
    </xf>
    <xf numFmtId="0" fontId="0" fillId="40" borderId="0" xfId="0" applyFont="1" applyFill="1" applyAlignment="1">
      <alignment vertical="top" wrapText="1"/>
    </xf>
    <xf numFmtId="0" fontId="42" fillId="0" borderId="0" xfId="0" applyFont="1" applyAlignment="1">
      <alignment vertical="top" wrapText="1"/>
    </xf>
    <xf numFmtId="0" fontId="3" fillId="39" borderId="0" xfId="0" applyFont="1" applyFill="1" applyAlignment="1">
      <alignment vertical="top" wrapText="1"/>
    </xf>
    <xf numFmtId="0" fontId="84" fillId="39" borderId="0" xfId="0" applyFont="1" applyFill="1" applyAlignment="1">
      <alignment vertical="top" wrapText="1"/>
    </xf>
    <xf numFmtId="0" fontId="85" fillId="39" borderId="34" xfId="0" applyFont="1" applyFill="1" applyBorder="1" applyAlignment="1">
      <alignment vertical="top" wrapText="1"/>
    </xf>
    <xf numFmtId="0" fontId="38" fillId="41" borderId="0" xfId="0" applyFont="1" applyFill="1" applyAlignment="1">
      <alignment vertical="top" wrapText="1"/>
    </xf>
    <xf numFmtId="0" fontId="86" fillId="39" borderId="0" xfId="0" applyFont="1" applyFill="1" applyAlignment="1">
      <alignment vertical="top" wrapText="1"/>
    </xf>
    <xf numFmtId="0" fontId="6" fillId="39" borderId="42" xfId="0" applyFont="1" applyFill="1" applyBorder="1" applyAlignment="1">
      <alignment vertical="top" wrapText="1"/>
    </xf>
    <xf numFmtId="0" fontId="6" fillId="39" borderId="34" xfId="0" applyFont="1" applyFill="1" applyBorder="1" applyAlignment="1">
      <alignment vertical="top" wrapText="1"/>
    </xf>
    <xf numFmtId="0" fontId="87" fillId="39" borderId="0" xfId="0" applyFont="1" applyFill="1" applyAlignment="1">
      <alignment vertical="top" wrapText="1"/>
    </xf>
    <xf numFmtId="0" fontId="88" fillId="39" borderId="0" xfId="0" applyFont="1" applyFill="1" applyAlignment="1">
      <alignment vertical="top" wrapText="1"/>
    </xf>
    <xf numFmtId="0" fontId="27" fillId="39" borderId="0" xfId="0" applyFont="1" applyFill="1" applyAlignment="1">
      <alignment vertical="top" wrapText="1"/>
    </xf>
    <xf numFmtId="0" fontId="6" fillId="0" borderId="0" xfId="0" applyFont="1" applyAlignment="1">
      <alignment vertical="top" wrapText="1"/>
    </xf>
    <xf numFmtId="0" fontId="89" fillId="39" borderId="0" xfId="0" applyFont="1" applyFill="1" applyAlignment="1">
      <alignment vertical="top" wrapText="1"/>
    </xf>
    <xf numFmtId="0" fontId="3" fillId="39" borderId="34" xfId="0" applyFont="1" applyFill="1" applyBorder="1" applyAlignment="1">
      <alignment vertical="top" wrapText="1"/>
    </xf>
    <xf numFmtId="0" fontId="90" fillId="41" borderId="0" xfId="0" applyFont="1" applyFill="1" applyAlignment="1">
      <alignment vertical="top" wrapText="1"/>
    </xf>
    <xf numFmtId="0" fontId="86" fillId="0" borderId="0" xfId="0" applyFont="1" applyAlignment="1">
      <alignment vertical="top" wrapText="1"/>
    </xf>
    <xf numFmtId="0" fontId="6" fillId="0" borderId="42" xfId="0" applyFont="1" applyBorder="1" applyAlignment="1">
      <alignment vertical="top" wrapText="1"/>
    </xf>
    <xf numFmtId="0" fontId="6" fillId="0" borderId="34" xfId="0" applyFont="1" applyBorder="1" applyAlignment="1">
      <alignment vertical="top" wrapText="1"/>
    </xf>
    <xf numFmtId="0" fontId="6" fillId="0" borderId="53" xfId="0" applyFont="1" applyBorder="1" applyAlignment="1">
      <alignment vertical="top" wrapText="1"/>
    </xf>
    <xf numFmtId="0" fontId="91" fillId="39" borderId="0" xfId="0" applyFont="1" applyFill="1" applyAlignment="1">
      <alignment vertical="top" wrapText="1"/>
    </xf>
    <xf numFmtId="0" fontId="92" fillId="39" borderId="0" xfId="0" applyFont="1" applyFill="1" applyAlignment="1">
      <alignment vertical="top" wrapText="1"/>
    </xf>
    <xf numFmtId="0" fontId="86" fillId="0" borderId="34" xfId="0" applyFont="1" applyBorder="1" applyAlignment="1">
      <alignment vertical="top" wrapText="1"/>
    </xf>
    <xf numFmtId="0" fontId="5" fillId="0" borderId="42" xfId="0" applyFont="1" applyBorder="1" applyAlignment="1">
      <alignment vertical="top" wrapText="1"/>
    </xf>
    <xf numFmtId="0" fontId="5" fillId="0" borderId="34" xfId="0" applyFont="1" applyBorder="1" applyAlignment="1">
      <alignment vertical="top" wrapText="1"/>
    </xf>
    <xf numFmtId="0" fontId="86" fillId="39" borderId="34" xfId="0" applyFont="1" applyFill="1" applyBorder="1" applyAlignment="1">
      <alignment vertical="top" wrapText="1"/>
    </xf>
    <xf numFmtId="0" fontId="47" fillId="0" borderId="34" xfId="0" applyFont="1" applyBorder="1" applyAlignment="1">
      <alignment vertical="top" wrapText="1"/>
    </xf>
    <xf numFmtId="0" fontId="47" fillId="39" borderId="0" xfId="0" applyFont="1" applyFill="1" applyAlignment="1">
      <alignment vertical="top" wrapText="1"/>
    </xf>
    <xf numFmtId="0" fontId="34" fillId="0" borderId="42" xfId="0" applyFont="1" applyBorder="1" applyAlignment="1">
      <alignment vertical="top" wrapText="1"/>
    </xf>
    <xf numFmtId="0" fontId="6" fillId="0" borderId="54" xfId="0" applyFont="1" applyBorder="1" applyAlignment="1">
      <alignment vertical="top" wrapText="1"/>
    </xf>
    <xf numFmtId="0" fontId="6" fillId="0" borderId="51" xfId="0" applyFont="1" applyBorder="1" applyAlignment="1">
      <alignment vertical="top" wrapText="1"/>
    </xf>
    <xf numFmtId="0" fontId="6" fillId="0" borderId="43" xfId="0" applyFont="1" applyBorder="1" applyAlignment="1">
      <alignment vertical="top" wrapText="1"/>
    </xf>
    <xf numFmtId="0" fontId="6" fillId="39" borderId="53" xfId="0" applyFont="1" applyFill="1" applyBorder="1" applyAlignment="1">
      <alignment vertical="top" wrapText="1"/>
    </xf>
    <xf numFmtId="0" fontId="6" fillId="0" borderId="55" xfId="0" applyFont="1" applyBorder="1" applyAlignment="1">
      <alignment vertical="top" wrapText="1"/>
    </xf>
    <xf numFmtId="0" fontId="0" fillId="0" borderId="34" xfId="0" applyFont="1" applyBorder="1" applyAlignment="1">
      <alignment vertical="top" wrapText="1"/>
    </xf>
    <xf numFmtId="0" fontId="0" fillId="0" borderId="42" xfId="0" applyFont="1" applyBorder="1" applyAlignment="1">
      <alignment vertical="top" wrapText="1"/>
    </xf>
    <xf numFmtId="0" fontId="87" fillId="0" borderId="0" xfId="0" applyFont="1" applyAlignment="1">
      <alignment vertical="top" wrapText="1"/>
    </xf>
    <xf numFmtId="0" fontId="85" fillId="39" borderId="0" xfId="0" applyFont="1" applyFill="1" applyAlignment="1">
      <alignment vertical="top" wrapText="1"/>
    </xf>
    <xf numFmtId="0" fontId="34" fillId="39" borderId="42" xfId="0" applyFont="1" applyFill="1" applyBorder="1" applyAlignment="1">
      <alignment vertical="top" wrapText="1"/>
    </xf>
    <xf numFmtId="0" fontId="34" fillId="39" borderId="34" xfId="0" applyFont="1" applyFill="1" applyBorder="1" applyAlignment="1">
      <alignment vertical="top" wrapText="1"/>
    </xf>
    <xf numFmtId="0" fontId="5" fillId="39" borderId="34" xfId="0" applyFont="1" applyFill="1" applyBorder="1" applyAlignment="1">
      <alignment vertical="top" wrapText="1"/>
    </xf>
    <xf numFmtId="0" fontId="34" fillId="39" borderId="0" xfId="0" applyFont="1" applyFill="1" applyAlignment="1">
      <alignment vertical="top" wrapText="1"/>
    </xf>
    <xf numFmtId="0" fontId="0" fillId="37" borderId="0" xfId="0" applyFont="1" applyFill="1" applyAlignment="1">
      <alignment vertical="top" wrapText="1"/>
    </xf>
    <xf numFmtId="0" fontId="0" fillId="42" borderId="0" xfId="0" applyFont="1" applyFill="1" applyAlignment="1">
      <alignment vertical="top" wrapText="1"/>
    </xf>
    <xf numFmtId="0" fontId="35" fillId="0" borderId="0" xfId="0" applyFont="1" applyAlignment="1">
      <alignment vertical="top" wrapText="1"/>
    </xf>
    <xf numFmtId="0" fontId="93" fillId="0" borderId="0" xfId="0" applyFont="1" applyAlignment="1">
      <alignment vertical="top" wrapText="1"/>
    </xf>
    <xf numFmtId="0" fontId="0" fillId="0" borderId="0" xfId="0" applyFont="1" applyAlignment="1">
      <alignment/>
    </xf>
    <xf numFmtId="0" fontId="3" fillId="0" borderId="34" xfId="0" applyFont="1" applyBorder="1" applyAlignment="1">
      <alignment vertical="top" wrapText="1"/>
    </xf>
    <xf numFmtId="0" fontId="63" fillId="37" borderId="0" xfId="0" applyFont="1" applyFill="1" applyAlignment="1">
      <alignment/>
    </xf>
    <xf numFmtId="0" fontId="0" fillId="37" borderId="0" xfId="0" applyFont="1" applyFill="1" applyAlignment="1">
      <alignment/>
    </xf>
    <xf numFmtId="0" fontId="94" fillId="42" borderId="0" xfId="0" applyFont="1" applyFill="1" applyAlignment="1">
      <alignment wrapText="1"/>
    </xf>
    <xf numFmtId="0" fontId="95" fillId="39" borderId="56" xfId="0" applyFont="1" applyFill="1" applyBorder="1" applyAlignment="1">
      <alignment vertical="top" wrapText="1"/>
    </xf>
    <xf numFmtId="0" fontId="85" fillId="39" borderId="57" xfId="0" applyFont="1" applyFill="1" applyBorder="1" applyAlignment="1">
      <alignment vertical="top" wrapText="1"/>
    </xf>
    <xf numFmtId="0" fontId="0" fillId="30" borderId="22" xfId="0" applyFont="1" applyFill="1" applyBorder="1" applyAlignment="1" applyProtection="1">
      <alignment vertical="center"/>
      <protection locked="0"/>
    </xf>
    <xf numFmtId="0" fontId="0" fillId="30" borderId="0" xfId="0" applyFont="1" applyFill="1" applyBorder="1" applyAlignment="1" applyProtection="1">
      <alignment/>
      <protection locked="0"/>
    </xf>
    <xf numFmtId="0" fontId="3" fillId="0" borderId="0" xfId="0" applyFont="1" applyAlignment="1" applyProtection="1">
      <alignment/>
      <protection/>
    </xf>
    <xf numFmtId="0" fontId="0" fillId="0" borderId="28" xfId="0" applyBorder="1" applyAlignment="1" applyProtection="1">
      <alignment vertical="top" wrapText="1"/>
      <protection/>
    </xf>
    <xf numFmtId="0" fontId="0" fillId="0" borderId="29" xfId="0" applyBorder="1" applyAlignment="1" applyProtection="1">
      <alignment vertical="top" wrapText="1"/>
      <protection/>
    </xf>
    <xf numFmtId="0" fontId="0" fillId="0" borderId="32" xfId="0" applyBorder="1" applyAlignment="1" applyProtection="1">
      <alignment vertical="top" wrapText="1"/>
      <protection/>
    </xf>
    <xf numFmtId="0" fontId="0" fillId="0" borderId="58" xfId="0" applyBorder="1" applyAlignment="1" applyProtection="1">
      <alignment vertical="top" wrapText="1"/>
      <protection/>
    </xf>
    <xf numFmtId="0" fontId="0" fillId="0" borderId="30" xfId="0" applyBorder="1" applyAlignment="1" applyProtection="1">
      <alignment vertical="top" wrapText="1"/>
      <protection/>
    </xf>
    <xf numFmtId="0" fontId="0" fillId="0" borderId="31" xfId="0" applyBorder="1" applyAlignment="1" applyProtection="1">
      <alignment vertical="top" wrapText="1"/>
      <protection/>
    </xf>
    <xf numFmtId="0" fontId="7" fillId="34" borderId="0" xfId="55" applyFill="1" applyAlignment="1" applyProtection="1">
      <alignment vertical="top" wrapText="1"/>
      <protection/>
    </xf>
    <xf numFmtId="0" fontId="0" fillId="34" borderId="0" xfId="0" applyFill="1" applyAlignment="1" applyProtection="1">
      <alignment vertical="top" wrapText="1"/>
      <protection/>
    </xf>
    <xf numFmtId="0" fontId="0" fillId="0" borderId="51" xfId="0" applyBorder="1" applyAlignment="1" applyProtection="1">
      <alignment horizontal="center" vertical="top" wrapText="1"/>
      <protection/>
    </xf>
    <xf numFmtId="0" fontId="0" fillId="0" borderId="0" xfId="0" applyAlignment="1" applyProtection="1">
      <alignment horizontal="center" vertical="top" wrapText="1"/>
      <protection/>
    </xf>
    <xf numFmtId="0" fontId="0" fillId="0" borderId="51" xfId="0" applyBorder="1" applyAlignment="1" applyProtection="1">
      <alignment horizontal="center"/>
      <protection/>
    </xf>
    <xf numFmtId="0" fontId="3" fillId="0" borderId="0" xfId="0" applyFont="1" applyAlignment="1" applyProtection="1">
      <alignment horizontal="left" vertical="top" wrapText="1"/>
      <protection/>
    </xf>
    <xf numFmtId="0" fontId="0" fillId="0" borderId="0" xfId="0" applyAlignment="1" applyProtection="1">
      <alignment vertical="top" wrapText="1"/>
      <protection/>
    </xf>
    <xf numFmtId="0" fontId="0" fillId="0" borderId="59" xfId="0" applyBorder="1" applyAlignment="1" applyProtection="1">
      <alignment vertical="top" wrapText="1"/>
      <protection/>
    </xf>
    <xf numFmtId="0" fontId="0" fillId="0" borderId="25" xfId="0" applyBorder="1" applyAlignment="1" applyProtection="1">
      <alignment vertical="top" wrapText="1"/>
      <protection/>
    </xf>
    <xf numFmtId="0" fontId="0" fillId="0" borderId="26" xfId="0" applyBorder="1" applyAlignment="1" applyProtection="1">
      <alignment vertical="top" wrapText="1"/>
      <protection/>
    </xf>
    <xf numFmtId="0" fontId="0" fillId="0" borderId="55" xfId="0" applyBorder="1" applyAlignment="1" applyProtection="1">
      <alignment vertical="top" wrapText="1"/>
      <protection/>
    </xf>
    <xf numFmtId="0" fontId="0" fillId="0" borderId="0" xfId="0" applyFill="1" applyAlignment="1" applyProtection="1">
      <alignment vertical="top" wrapText="1"/>
      <protection/>
    </xf>
    <xf numFmtId="0" fontId="29" fillId="0" borderId="0" xfId="0" applyFont="1" applyAlignment="1" applyProtection="1">
      <alignment vertical="center" wrapText="1"/>
      <protection/>
    </xf>
    <xf numFmtId="0" fontId="0" fillId="0" borderId="0" xfId="0" applyAlignment="1" applyProtection="1">
      <alignment vertical="center" wrapText="1"/>
      <protection/>
    </xf>
    <xf numFmtId="0" fontId="8" fillId="34" borderId="0" xfId="0" applyFont="1" applyFill="1" applyAlignment="1" applyProtection="1">
      <alignment vertical="top" wrapText="1"/>
      <protection/>
    </xf>
    <xf numFmtId="0" fontId="0" fillId="34" borderId="0" xfId="0" applyFont="1" applyFill="1" applyAlignment="1" applyProtection="1">
      <alignment vertical="top" wrapText="1"/>
      <protection/>
    </xf>
    <xf numFmtId="0" fontId="3" fillId="0" borderId="0" xfId="0" applyFont="1" applyAlignment="1" applyProtection="1">
      <alignment vertical="top" wrapText="1"/>
      <protection/>
    </xf>
    <xf numFmtId="0" fontId="0" fillId="0" borderId="0" xfId="0" applyFont="1" applyFill="1" applyAlignment="1" applyProtection="1">
      <alignment horizontal="left" vertical="top" wrapText="1"/>
      <protection/>
    </xf>
    <xf numFmtId="0" fontId="0" fillId="0" borderId="0" xfId="0" applyFill="1" applyAlignment="1" applyProtection="1">
      <alignment horizontal="left" vertical="top" wrapText="1"/>
      <protection/>
    </xf>
    <xf numFmtId="0" fontId="3" fillId="0" borderId="0" xfId="0" applyFont="1" applyFill="1" applyAlignment="1" applyProtection="1">
      <alignment horizontal="left" vertical="top" wrapText="1"/>
      <protection/>
    </xf>
    <xf numFmtId="0" fontId="40" fillId="0" borderId="0" xfId="0" applyFont="1" applyFill="1" applyAlignment="1" applyProtection="1">
      <alignment horizontal="left" vertical="top" wrapText="1"/>
      <protection/>
    </xf>
    <xf numFmtId="0" fontId="35" fillId="34" borderId="0" xfId="0" applyFont="1" applyFill="1" applyAlignment="1" applyProtection="1">
      <alignment horizontal="left" vertical="top" wrapText="1" indent="2"/>
      <protection/>
    </xf>
    <xf numFmtId="0" fontId="0" fillId="34" borderId="0" xfId="0" applyFont="1" applyFill="1" applyAlignment="1" applyProtection="1">
      <alignment horizontal="justify" vertical="top" wrapText="1"/>
      <protection/>
    </xf>
    <xf numFmtId="0" fontId="0" fillId="43" borderId="33" xfId="0" applyFill="1" applyBorder="1" applyAlignment="1" applyProtection="1">
      <alignment vertical="top" wrapText="1"/>
      <protection/>
    </xf>
    <xf numFmtId="0" fontId="0" fillId="34" borderId="33" xfId="0" applyFont="1" applyFill="1" applyBorder="1" applyAlignment="1" applyProtection="1">
      <alignment vertical="top" wrapText="1"/>
      <protection/>
    </xf>
    <xf numFmtId="0" fontId="3" fillId="34" borderId="0" xfId="0" applyFont="1" applyFill="1" applyAlignment="1" applyProtection="1">
      <alignment vertical="top" wrapText="1"/>
      <protection/>
    </xf>
    <xf numFmtId="0" fontId="44" fillId="34" borderId="0" xfId="0" applyFont="1" applyFill="1" applyAlignment="1" applyProtection="1">
      <alignment horizontal="justify" vertical="top" wrapText="1"/>
      <protection/>
    </xf>
    <xf numFmtId="0" fontId="44" fillId="34" borderId="0" xfId="0" applyFont="1" applyFill="1" applyBorder="1" applyAlignment="1" applyProtection="1">
      <alignment horizontal="justify" vertical="top" wrapText="1"/>
      <protection/>
    </xf>
    <xf numFmtId="0" fontId="0" fillId="0" borderId="0" xfId="0" applyFill="1" applyBorder="1" applyAlignment="1" applyProtection="1">
      <alignment vertical="top" wrapText="1"/>
      <protection/>
    </xf>
    <xf numFmtId="0" fontId="38" fillId="0" borderId="0" xfId="0" applyFont="1" applyFill="1" applyAlignment="1" applyProtection="1">
      <alignment horizontal="left" vertical="top" wrapText="1"/>
      <protection/>
    </xf>
    <xf numFmtId="0" fontId="42" fillId="0" borderId="0" xfId="0" applyFont="1" applyFill="1" applyAlignment="1" applyProtection="1">
      <alignment vertical="top" wrapText="1"/>
      <protection/>
    </xf>
    <xf numFmtId="0" fontId="42" fillId="0" borderId="0" xfId="0" applyFont="1" applyFill="1" applyBorder="1" applyAlignment="1" applyProtection="1">
      <alignment vertical="top" wrapText="1"/>
      <protection/>
    </xf>
    <xf numFmtId="0" fontId="7" fillId="0" borderId="0" xfId="55" applyAlignment="1" applyProtection="1">
      <alignment/>
      <protection/>
    </xf>
    <xf numFmtId="0" fontId="0" fillId="0" borderId="0" xfId="0" applyAlignment="1">
      <alignment/>
    </xf>
    <xf numFmtId="0" fontId="43" fillId="34" borderId="0" xfId="55" applyFont="1" applyFill="1" applyAlignment="1" applyProtection="1">
      <alignment/>
      <protection/>
    </xf>
    <xf numFmtId="0" fontId="44" fillId="34" borderId="0" xfId="0" applyFont="1" applyFill="1" applyAlignment="1" applyProtection="1">
      <alignment/>
      <protection/>
    </xf>
    <xf numFmtId="0" fontId="8" fillId="0" borderId="0" xfId="0" applyFont="1" applyFill="1" applyAlignment="1" applyProtection="1">
      <alignment vertical="top" wrapText="1"/>
      <protection/>
    </xf>
    <xf numFmtId="0" fontId="33" fillId="34" borderId="0" xfId="55" applyFont="1" applyFill="1" applyAlignment="1" applyProtection="1">
      <alignment horizontal="left" vertical="top" wrapText="1"/>
      <protection/>
    </xf>
    <xf numFmtId="0" fontId="3" fillId="34" borderId="0" xfId="0" applyFont="1" applyFill="1" applyAlignment="1" applyProtection="1">
      <alignment horizontal="left" vertical="top" wrapText="1"/>
      <protection/>
    </xf>
    <xf numFmtId="0" fontId="3" fillId="0" borderId="0" xfId="0" applyFont="1" applyFill="1" applyAlignment="1" applyProtection="1">
      <alignment vertical="top" wrapText="1"/>
      <protection/>
    </xf>
    <xf numFmtId="0" fontId="0" fillId="28" borderId="23" xfId="0" applyFill="1" applyBorder="1" applyAlignment="1" applyProtection="1">
      <alignment horizontal="center" vertical="top" wrapText="1"/>
      <protection/>
    </xf>
    <xf numFmtId="0" fontId="0" fillId="28" borderId="22" xfId="0" applyFill="1" applyBorder="1" applyAlignment="1" applyProtection="1">
      <alignment horizontal="center" vertical="top" wrapText="1"/>
      <protection/>
    </xf>
    <xf numFmtId="0" fontId="0" fillId="28" borderId="21" xfId="0" applyFill="1" applyBorder="1" applyAlignment="1" applyProtection="1">
      <alignment horizontal="center" vertical="top" wrapText="1"/>
      <protection/>
    </xf>
    <xf numFmtId="0" fontId="0" fillId="28" borderId="20" xfId="0" applyFill="1" applyBorder="1" applyAlignment="1" applyProtection="1">
      <alignment horizontal="center" vertical="top" wrapText="1"/>
      <protection/>
    </xf>
    <xf numFmtId="0" fontId="0" fillId="28" borderId="0" xfId="0" applyFill="1" applyBorder="1" applyAlignment="1" applyProtection="1">
      <alignment horizontal="center" vertical="top" wrapText="1"/>
      <protection/>
    </xf>
    <xf numFmtId="0" fontId="0" fillId="28" borderId="19" xfId="0" applyFill="1" applyBorder="1" applyAlignment="1" applyProtection="1">
      <alignment horizontal="center" vertical="top" wrapText="1"/>
      <protection/>
    </xf>
    <xf numFmtId="0" fontId="0" fillId="28" borderId="18" xfId="0" applyFill="1" applyBorder="1" applyAlignment="1" applyProtection="1">
      <alignment horizontal="center" vertical="top" wrapText="1"/>
      <protection/>
    </xf>
    <xf numFmtId="0" fontId="0" fillId="28" borderId="17" xfId="0" applyFill="1" applyBorder="1" applyAlignment="1" applyProtection="1">
      <alignment horizontal="center" vertical="top" wrapText="1"/>
      <protection/>
    </xf>
    <xf numFmtId="0" fontId="0" fillId="28" borderId="16" xfId="0" applyFill="1" applyBorder="1" applyAlignment="1" applyProtection="1">
      <alignment horizontal="center" vertical="top" wrapText="1"/>
      <protection/>
    </xf>
    <xf numFmtId="0" fontId="56" fillId="36" borderId="0" xfId="0" applyNumberFormat="1" applyFont="1" applyFill="1" applyAlignment="1" applyProtection="1">
      <alignment horizontal="left" vertical="center" wrapText="1"/>
      <protection/>
    </xf>
    <xf numFmtId="0" fontId="0" fillId="0" borderId="0" xfId="0" applyAlignment="1">
      <alignment horizontal="left" vertical="center" wrapText="1"/>
    </xf>
    <xf numFmtId="0" fontId="7" fillId="34" borderId="0" xfId="55" applyFill="1" applyAlignment="1" applyProtection="1">
      <alignment/>
      <protection/>
    </xf>
    <xf numFmtId="0" fontId="0" fillId="0" borderId="0" xfId="0" applyFill="1" applyAlignment="1" applyProtection="1">
      <alignment horizontal="left" vertical="top"/>
      <protection/>
    </xf>
    <xf numFmtId="187" fontId="0" fillId="30" borderId="33" xfId="0" applyNumberFormat="1" applyFill="1" applyBorder="1" applyAlignment="1" applyProtection="1">
      <alignment vertical="top" wrapText="1"/>
      <protection locked="0"/>
    </xf>
    <xf numFmtId="0" fontId="0" fillId="34" borderId="33" xfId="0" applyFont="1" applyFill="1" applyBorder="1" applyAlignment="1" applyProtection="1">
      <alignment vertical="top" wrapText="1"/>
      <protection locked="0"/>
    </xf>
    <xf numFmtId="187" fontId="0" fillId="4" borderId="33" xfId="0" applyNumberFormat="1" applyFill="1" applyBorder="1" applyAlignment="1" applyProtection="1">
      <alignment vertical="top" wrapText="1"/>
      <protection/>
    </xf>
    <xf numFmtId="0" fontId="0" fillId="4" borderId="33" xfId="0" applyFont="1" applyFill="1" applyBorder="1" applyAlignment="1" applyProtection="1">
      <alignment vertical="top" wrapText="1"/>
      <protection/>
    </xf>
    <xf numFmtId="0" fontId="52" fillId="34" borderId="17" xfId="0" applyFont="1" applyFill="1" applyBorder="1" applyAlignment="1" applyProtection="1">
      <alignment vertical="top" wrapText="1"/>
      <protection/>
    </xf>
    <xf numFmtId="0" fontId="0" fillId="0" borderId="0" xfId="0" applyFont="1" applyAlignment="1" applyProtection="1">
      <alignment horizontal="left" vertical="top" wrapText="1"/>
      <protection/>
    </xf>
    <xf numFmtId="0" fontId="5" fillId="30" borderId="32" xfId="68" applyNumberFormat="1" applyFont="1" applyFill="1" applyBorder="1" applyAlignment="1" applyProtection="1">
      <alignment vertical="top" wrapText="1"/>
      <protection locked="0"/>
    </xf>
    <xf numFmtId="0" fontId="5" fillId="30" borderId="28" xfId="68" applyNumberFormat="1" applyFont="1" applyFill="1" applyBorder="1" applyAlignment="1" applyProtection="1">
      <alignment vertical="top" wrapText="1"/>
      <protection locked="0"/>
    </xf>
    <xf numFmtId="0" fontId="5" fillId="30" borderId="36" xfId="68" applyNumberFormat="1" applyFont="1" applyFill="1" applyBorder="1" applyAlignment="1" applyProtection="1">
      <alignment vertical="top" wrapText="1"/>
      <protection locked="0"/>
    </xf>
    <xf numFmtId="0" fontId="7" fillId="0" borderId="32" xfId="55" applyBorder="1" applyAlignment="1" applyProtection="1">
      <alignment horizontal="center"/>
      <protection/>
    </xf>
    <xf numFmtId="0" fontId="7" fillId="0" borderId="28" xfId="55" applyBorder="1" applyAlignment="1" applyProtection="1">
      <alignment horizontal="center"/>
      <protection/>
    </xf>
    <xf numFmtId="0" fontId="7" fillId="0" borderId="36" xfId="55" applyBorder="1" applyAlignment="1" applyProtection="1">
      <alignment horizontal="center"/>
      <protection/>
    </xf>
    <xf numFmtId="0" fontId="49" fillId="34" borderId="0" xfId="68" applyFont="1" applyFill="1" applyBorder="1" applyAlignment="1" applyProtection="1">
      <alignment horizontal="left" vertical="top" wrapText="1"/>
      <protection/>
    </xf>
    <xf numFmtId="0" fontId="0" fillId="34" borderId="0" xfId="68" applyFill="1" applyAlignment="1" applyProtection="1">
      <alignment horizontal="left" vertical="top" wrapText="1"/>
      <protection/>
    </xf>
    <xf numFmtId="0" fontId="8" fillId="34" borderId="0" xfId="68" applyFont="1" applyFill="1" applyAlignment="1" applyProtection="1">
      <alignment horizontal="left" vertical="center" wrapText="1"/>
      <protection/>
    </xf>
    <xf numFmtId="0" fontId="2" fillId="35" borderId="0" xfId="68" applyFont="1" applyFill="1" applyBorder="1" applyAlignment="1" applyProtection="1">
      <alignment horizontal="left"/>
      <protection/>
    </xf>
    <xf numFmtId="0" fontId="9" fillId="34" borderId="0" xfId="68" applyFont="1" applyFill="1" applyAlignment="1" applyProtection="1">
      <alignment horizontal="left" vertical="top" wrapText="1"/>
      <protection/>
    </xf>
    <xf numFmtId="0" fontId="0" fillId="34" borderId="0" xfId="68" applyFont="1" applyFill="1" applyAlignment="1" applyProtection="1">
      <alignment horizontal="left" vertical="top" wrapText="1"/>
      <protection/>
    </xf>
    <xf numFmtId="0" fontId="6" fillId="34" borderId="32" xfId="68" applyFont="1" applyFill="1" applyBorder="1" applyAlignment="1" applyProtection="1">
      <alignment horizontal="left" vertical="top" wrapText="1"/>
      <protection/>
    </xf>
    <xf numFmtId="0" fontId="3" fillId="34" borderId="28" xfId="68" applyFont="1" applyFill="1" applyBorder="1" applyAlignment="1" applyProtection="1">
      <alignment horizontal="left" vertical="top" wrapText="1"/>
      <protection/>
    </xf>
    <xf numFmtId="0" fontId="0" fillId="34" borderId="28" xfId="68" applyFont="1" applyFill="1" applyBorder="1" applyAlignment="1" applyProtection="1">
      <alignment horizontal="left" vertical="top" wrapText="1"/>
      <protection/>
    </xf>
    <xf numFmtId="0" fontId="0" fillId="34" borderId="36" xfId="68" applyFont="1" applyFill="1" applyBorder="1" applyAlignment="1" applyProtection="1">
      <alignment horizontal="left" vertical="top" wrapText="1"/>
      <protection/>
    </xf>
    <xf numFmtId="0" fontId="0" fillId="30" borderId="20" xfId="0" applyNumberFormat="1" applyFont="1" applyFill="1" applyBorder="1" applyAlignment="1" applyProtection="1">
      <alignment vertical="top" wrapText="1"/>
      <protection locked="0"/>
    </xf>
    <xf numFmtId="0" fontId="0" fillId="30" borderId="0" xfId="0" applyNumberFormat="1" applyFont="1" applyFill="1" applyBorder="1" applyAlignment="1" applyProtection="1">
      <alignment vertical="top" wrapText="1"/>
      <protection locked="0"/>
    </xf>
    <xf numFmtId="0" fontId="0" fillId="0" borderId="0" xfId="0" applyFont="1" applyBorder="1" applyAlignment="1" applyProtection="1">
      <alignment vertical="top" wrapText="1"/>
      <protection locked="0"/>
    </xf>
    <xf numFmtId="0" fontId="0" fillId="0" borderId="19" xfId="0" applyFont="1" applyBorder="1" applyAlignment="1" applyProtection="1">
      <alignment vertical="top" wrapText="1"/>
      <protection locked="0"/>
    </xf>
    <xf numFmtId="0" fontId="0" fillId="30" borderId="18" xfId="0" applyNumberFormat="1" applyFont="1" applyFill="1" applyBorder="1" applyAlignment="1" applyProtection="1">
      <alignment vertical="top" wrapText="1"/>
      <protection locked="0"/>
    </xf>
    <xf numFmtId="0" fontId="0" fillId="30" borderId="17" xfId="0" applyNumberFormat="1" applyFont="1" applyFill="1" applyBorder="1" applyAlignment="1" applyProtection="1">
      <alignment vertical="top" wrapText="1"/>
      <protection locked="0"/>
    </xf>
    <xf numFmtId="0" fontId="0" fillId="0" borderId="17" xfId="0" applyFont="1" applyBorder="1" applyAlignment="1" applyProtection="1">
      <alignment vertical="top" wrapText="1"/>
      <protection locked="0"/>
    </xf>
    <xf numFmtId="0" fontId="0" fillId="0" borderId="16" xfId="0" applyFont="1" applyBorder="1" applyAlignment="1" applyProtection="1">
      <alignment vertical="top" wrapText="1"/>
      <protection locked="0"/>
    </xf>
    <xf numFmtId="0" fontId="0" fillId="30" borderId="23" xfId="0" applyNumberFormat="1" applyFont="1" applyFill="1" applyBorder="1" applyAlignment="1" applyProtection="1">
      <alignment vertical="top" wrapText="1"/>
      <protection locked="0"/>
    </xf>
    <xf numFmtId="0" fontId="0" fillId="30" borderId="22" xfId="0" applyNumberFormat="1" applyFont="1" applyFill="1" applyBorder="1" applyAlignment="1" applyProtection="1">
      <alignment vertical="top" wrapText="1"/>
      <protection locked="0"/>
    </xf>
    <xf numFmtId="0" fontId="0" fillId="0" borderId="22" xfId="0" applyFont="1" applyBorder="1" applyAlignment="1" applyProtection="1">
      <alignment vertical="top" wrapText="1"/>
      <protection locked="0"/>
    </xf>
    <xf numFmtId="0" fontId="0" fillId="0" borderId="21" xfId="0" applyFont="1" applyBorder="1" applyAlignment="1" applyProtection="1">
      <alignment vertical="top" wrapText="1"/>
      <protection locked="0"/>
    </xf>
    <xf numFmtId="0" fontId="5" fillId="30" borderId="32" xfId="0" applyNumberFormat="1" applyFont="1" applyFill="1" applyBorder="1" applyAlignment="1" applyProtection="1">
      <alignment horizontal="left" vertical="top"/>
      <protection locked="0"/>
    </xf>
    <xf numFmtId="0" fontId="5" fillId="30" borderId="28" xfId="0" applyNumberFormat="1" applyFont="1" applyFill="1" applyBorder="1" applyAlignment="1" applyProtection="1">
      <alignment horizontal="left" vertical="top"/>
      <protection locked="0"/>
    </xf>
    <xf numFmtId="0" fontId="5" fillId="30" borderId="36" xfId="0" applyNumberFormat="1" applyFont="1" applyFill="1" applyBorder="1" applyAlignment="1" applyProtection="1">
      <alignment horizontal="left" vertical="top"/>
      <protection locked="0"/>
    </xf>
    <xf numFmtId="0" fontId="9" fillId="34" borderId="0" xfId="0" applyFont="1" applyFill="1" applyAlignment="1" applyProtection="1">
      <alignment horizontal="left" vertical="top" wrapText="1"/>
      <protection/>
    </xf>
    <xf numFmtId="0" fontId="53" fillId="30" borderId="32" xfId="0" applyFont="1" applyFill="1" applyBorder="1" applyAlignment="1" applyProtection="1">
      <alignment horizontal="left" vertical="top" wrapText="1"/>
      <protection locked="0"/>
    </xf>
    <xf numFmtId="0" fontId="0" fillId="30" borderId="28" xfId="0" applyFill="1"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51" fillId="34" borderId="0" xfId="0" applyFont="1" applyFill="1" applyAlignment="1" applyProtection="1">
      <alignment wrapText="1"/>
      <protection/>
    </xf>
    <xf numFmtId="0" fontId="44" fillId="34" borderId="0" xfId="0" applyFont="1" applyFill="1" applyAlignment="1" applyProtection="1">
      <alignment wrapText="1"/>
      <protection/>
    </xf>
    <xf numFmtId="0" fontId="4" fillId="34" borderId="0" xfId="0" applyFont="1" applyFill="1" applyAlignment="1" applyProtection="1">
      <alignment vertical="top" wrapText="1"/>
      <protection/>
    </xf>
    <xf numFmtId="0" fontId="4" fillId="34" borderId="0" xfId="0" applyFont="1" applyFill="1" applyAlignment="1" applyProtection="1">
      <alignment vertical="top" wrapText="1"/>
      <protection/>
    </xf>
    <xf numFmtId="0" fontId="7" fillId="0" borderId="0" xfId="55" applyAlignment="1" applyProtection="1">
      <alignment horizontal="left"/>
      <protection/>
    </xf>
    <xf numFmtId="0" fontId="4" fillId="34" borderId="0" xfId="0" applyFont="1" applyFill="1" applyAlignment="1" applyProtection="1">
      <alignment horizontal="left" vertical="top" wrapText="1"/>
      <protection/>
    </xf>
    <xf numFmtId="0" fontId="43" fillId="0" borderId="0" xfId="55" applyFont="1" applyFill="1" applyAlignment="1" applyProtection="1">
      <alignment vertical="top"/>
      <protection/>
    </xf>
    <xf numFmtId="0" fontId="43" fillId="0" borderId="0" xfId="55" applyFont="1" applyAlignment="1" applyProtection="1">
      <alignment vertical="top"/>
      <protection/>
    </xf>
    <xf numFmtId="0" fontId="7" fillId="0" borderId="0" xfId="55" applyFill="1" applyAlignment="1" applyProtection="1">
      <alignment vertical="top"/>
      <protection/>
    </xf>
    <xf numFmtId="0" fontId="7" fillId="0" borderId="0" xfId="55" applyAlignment="1" applyProtection="1">
      <alignment vertical="top"/>
      <protection/>
    </xf>
    <xf numFmtId="0" fontId="3" fillId="34" borderId="0" xfId="0" applyFont="1" applyFill="1" applyAlignment="1" applyProtection="1">
      <alignment horizontal="left" vertical="top"/>
      <protection/>
    </xf>
    <xf numFmtId="0" fontId="3" fillId="34" borderId="17" xfId="0" applyFont="1" applyFill="1" applyBorder="1" applyAlignment="1" applyProtection="1">
      <alignment horizontal="left" vertical="top" wrapText="1"/>
      <protection/>
    </xf>
    <xf numFmtId="0" fontId="2" fillId="35" borderId="0" xfId="0" applyFont="1" applyFill="1" applyBorder="1" applyAlignment="1" applyProtection="1">
      <alignment horizontal="left" vertical="top"/>
      <protection/>
    </xf>
    <xf numFmtId="0" fontId="0" fillId="0" borderId="0" xfId="0" applyAlignment="1" applyProtection="1">
      <alignment horizontal="left" vertical="top" wrapText="1"/>
      <protection/>
    </xf>
    <xf numFmtId="0" fontId="5" fillId="30" borderId="32" xfId="0" applyNumberFormat="1" applyFont="1" applyFill="1" applyBorder="1" applyAlignment="1" applyProtection="1">
      <alignment horizontal="left" vertical="top" wrapText="1"/>
      <protection locked="0"/>
    </xf>
    <xf numFmtId="0" fontId="5" fillId="30" borderId="28" xfId="0" applyNumberFormat="1" applyFont="1" applyFill="1" applyBorder="1" applyAlignment="1" applyProtection="1">
      <alignment horizontal="left" vertical="top" wrapText="1"/>
      <protection locked="0"/>
    </xf>
    <xf numFmtId="0" fontId="5" fillId="30" borderId="36" xfId="0" applyNumberFormat="1" applyFont="1" applyFill="1" applyBorder="1" applyAlignment="1" applyProtection="1">
      <alignment horizontal="left" vertical="top" wrapText="1"/>
      <protection locked="0"/>
    </xf>
    <xf numFmtId="0" fontId="5" fillId="30" borderId="32" xfId="0" applyNumberFormat="1" applyFont="1" applyFill="1" applyBorder="1" applyAlignment="1" applyProtection="1">
      <alignment horizontal="left" vertical="top"/>
      <protection locked="0"/>
    </xf>
    <xf numFmtId="0" fontId="3" fillId="34" borderId="0" xfId="0" applyFont="1" applyFill="1" applyAlignment="1" applyProtection="1">
      <alignment horizontal="left" vertical="top"/>
      <protection/>
    </xf>
    <xf numFmtId="0" fontId="5" fillId="30" borderId="32" xfId="0" applyNumberFormat="1" applyFont="1" applyFill="1" applyBorder="1" applyAlignment="1" applyProtection="1" quotePrefix="1">
      <alignment horizontal="left" vertical="top" wrapText="1"/>
      <protection locked="0"/>
    </xf>
    <xf numFmtId="0" fontId="5" fillId="30" borderId="32" xfId="0" applyNumberFormat="1" applyFont="1" applyFill="1" applyBorder="1" applyAlignment="1" applyProtection="1">
      <alignment horizontal="left" vertical="center"/>
      <protection locked="0"/>
    </xf>
    <xf numFmtId="0" fontId="5" fillId="30" borderId="28" xfId="0" applyNumberFormat="1" applyFont="1" applyFill="1" applyBorder="1" applyAlignment="1" applyProtection="1">
      <alignment horizontal="left" vertical="center"/>
      <protection locked="0"/>
    </xf>
    <xf numFmtId="0" fontId="5" fillId="30" borderId="36" xfId="0" applyNumberFormat="1" applyFont="1" applyFill="1" applyBorder="1" applyAlignment="1" applyProtection="1">
      <alignment horizontal="left" vertical="center"/>
      <protection locked="0"/>
    </xf>
    <xf numFmtId="0" fontId="9" fillId="34" borderId="19" xfId="0" applyFont="1" applyFill="1" applyBorder="1" applyAlignment="1" applyProtection="1">
      <alignment horizontal="left" vertical="top" wrapText="1"/>
      <protection/>
    </xf>
    <xf numFmtId="0" fontId="0" fillId="0" borderId="28" xfId="0" applyBorder="1" applyAlignment="1" applyProtection="1">
      <alignment/>
      <protection locked="0"/>
    </xf>
    <xf numFmtId="0" fontId="0" fillId="0" borderId="36" xfId="0" applyBorder="1" applyAlignment="1" applyProtection="1">
      <alignment/>
      <protection locked="0"/>
    </xf>
    <xf numFmtId="0" fontId="9" fillId="34" borderId="0" xfId="0" applyFont="1" applyFill="1" applyBorder="1" applyAlignment="1" applyProtection="1">
      <alignment vertical="top" wrapText="1"/>
      <protection/>
    </xf>
    <xf numFmtId="0" fontId="0" fillId="0" borderId="0" xfId="0" applyAlignment="1">
      <alignment vertical="top" wrapText="1"/>
    </xf>
    <xf numFmtId="0" fontId="3" fillId="34" borderId="0" xfId="0" applyFont="1" applyFill="1" applyAlignment="1" applyProtection="1">
      <alignment vertical="top"/>
      <protection/>
    </xf>
    <xf numFmtId="0" fontId="3" fillId="34" borderId="0" xfId="0" applyFont="1" applyFill="1" applyAlignment="1" applyProtection="1">
      <alignment horizontal="left" vertical="top" wrapText="1"/>
      <protection/>
    </xf>
    <xf numFmtId="0" fontId="0" fillId="0" borderId="0" xfId="0" applyAlignment="1" applyProtection="1">
      <alignment wrapText="1"/>
      <protection/>
    </xf>
    <xf numFmtId="0" fontId="5" fillId="30" borderId="33" xfId="0" applyFont="1" applyFill="1"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5" fillId="0" borderId="32" xfId="0" applyFont="1" applyFill="1" applyBorder="1" applyAlignment="1" applyProtection="1">
      <alignment vertical="top" wrapText="1"/>
      <protection/>
    </xf>
    <xf numFmtId="0" fontId="5" fillId="0" borderId="36" xfId="0" applyFont="1" applyFill="1" applyBorder="1" applyAlignment="1" applyProtection="1">
      <alignment vertical="top" wrapText="1"/>
      <protection/>
    </xf>
    <xf numFmtId="0" fontId="4" fillId="34" borderId="17" xfId="0" applyFont="1" applyFill="1" applyBorder="1" applyAlignment="1" applyProtection="1">
      <alignment horizontal="left" vertical="top" wrapText="1"/>
      <protection/>
    </xf>
    <xf numFmtId="0" fontId="0" fillId="0" borderId="17" xfId="0" applyBorder="1" applyAlignment="1" applyProtection="1">
      <alignment horizontal="left" vertical="top" wrapText="1"/>
      <protection/>
    </xf>
    <xf numFmtId="0" fontId="43" fillId="0" borderId="0" xfId="55" applyFont="1" applyAlignment="1" applyProtection="1">
      <alignment vertical="center" wrapText="1"/>
      <protection/>
    </xf>
    <xf numFmtId="0" fontId="5" fillId="30" borderId="33" xfId="0" applyFont="1" applyFill="1" applyBorder="1" applyAlignment="1" applyProtection="1">
      <alignment vertical="center" wrapText="1"/>
      <protection locked="0"/>
    </xf>
    <xf numFmtId="0" fontId="0" fillId="0" borderId="33" xfId="0" applyBorder="1" applyAlignment="1" applyProtection="1">
      <alignment vertical="center" wrapText="1"/>
      <protection locked="0"/>
    </xf>
    <xf numFmtId="0" fontId="4" fillId="0" borderId="0" xfId="0" applyFont="1" applyFill="1" applyAlignment="1" applyProtection="1">
      <alignment horizontal="left" vertical="top" wrapText="1"/>
      <protection/>
    </xf>
    <xf numFmtId="0" fontId="38" fillId="4" borderId="32" xfId="0" applyFont="1" applyFill="1" applyBorder="1" applyAlignment="1" applyProtection="1">
      <alignment horizontal="left" vertical="top"/>
      <protection/>
    </xf>
    <xf numFmtId="0" fontId="38" fillId="4" borderId="28" xfId="0" applyFont="1" applyFill="1" applyBorder="1" applyAlignment="1" applyProtection="1">
      <alignment horizontal="left" vertical="top"/>
      <protection/>
    </xf>
    <xf numFmtId="0" fontId="0" fillId="4" borderId="28" xfId="0" applyFill="1" applyBorder="1" applyAlignment="1" applyProtection="1">
      <alignment horizontal="left" vertical="top"/>
      <protection/>
    </xf>
    <xf numFmtId="0" fontId="0" fillId="4" borderId="28" xfId="0" applyFill="1" applyBorder="1" applyAlignment="1" applyProtection="1">
      <alignment vertical="top"/>
      <protection/>
    </xf>
    <xf numFmtId="0" fontId="0" fillId="4" borderId="36" xfId="0" applyFill="1" applyBorder="1" applyAlignment="1" applyProtection="1">
      <alignment vertical="top"/>
      <protection/>
    </xf>
    <xf numFmtId="0" fontId="43" fillId="0" borderId="0" xfId="55" applyFont="1" applyFill="1" applyBorder="1" applyAlignment="1" applyProtection="1">
      <alignment horizontal="left" vertical="top"/>
      <protection/>
    </xf>
    <xf numFmtId="0" fontId="9" fillId="0" borderId="17" xfId="0" applyFont="1" applyFill="1" applyBorder="1" applyAlignment="1" applyProtection="1">
      <alignment horizontal="left" vertical="center" wrapText="1"/>
      <protection/>
    </xf>
    <xf numFmtId="0" fontId="0" fillId="0" borderId="17" xfId="0" applyBorder="1" applyAlignment="1" applyProtection="1">
      <alignment horizontal="left" vertical="center" wrapText="1"/>
      <protection/>
    </xf>
    <xf numFmtId="0" fontId="55" fillId="34" borderId="0" xfId="0" applyFont="1" applyFill="1" applyBorder="1" applyAlignment="1" applyProtection="1">
      <alignment horizontal="left" vertical="top" wrapText="1"/>
      <protection/>
    </xf>
    <xf numFmtId="0" fontId="44" fillId="34" borderId="0" xfId="0" applyFont="1" applyFill="1" applyAlignment="1" applyProtection="1">
      <alignment horizontal="left" vertical="top" wrapText="1"/>
      <protection/>
    </xf>
    <xf numFmtId="0" fontId="8" fillId="34" borderId="0" xfId="0" applyFont="1" applyFill="1" applyAlignment="1" applyProtection="1">
      <alignment horizontal="left" vertical="top" wrapText="1"/>
      <protection/>
    </xf>
    <xf numFmtId="0" fontId="49" fillId="34" borderId="0" xfId="0" applyFont="1" applyFill="1" applyAlignment="1" applyProtection="1">
      <alignment horizontal="left" vertical="top" wrapText="1"/>
      <protection/>
    </xf>
    <xf numFmtId="14" fontId="5" fillId="30" borderId="32" xfId="0" applyNumberFormat="1" applyFont="1" applyFill="1" applyBorder="1" applyAlignment="1" applyProtection="1">
      <alignment vertical="top"/>
      <protection locked="0"/>
    </xf>
    <xf numFmtId="0" fontId="0" fillId="0" borderId="36" xfId="0" applyBorder="1" applyAlignment="1" applyProtection="1">
      <alignment/>
      <protection locked="0"/>
    </xf>
    <xf numFmtId="0" fontId="54" fillId="34" borderId="22" xfId="0" applyFont="1" applyFill="1" applyBorder="1" applyAlignment="1" applyProtection="1">
      <alignment horizontal="left" vertical="top" wrapText="1"/>
      <protection/>
    </xf>
    <xf numFmtId="0" fontId="44" fillId="34" borderId="22" xfId="0" applyFont="1" applyFill="1" applyBorder="1" applyAlignment="1" applyProtection="1">
      <alignment horizontal="left" vertical="top" wrapText="1"/>
      <protection/>
    </xf>
    <xf numFmtId="49" fontId="5" fillId="30" borderId="33" xfId="0" applyNumberFormat="1" applyFont="1" applyFill="1" applyBorder="1" applyAlignment="1" applyProtection="1">
      <alignment horizontal="center" vertical="top" wrapText="1"/>
      <protection locked="0"/>
    </xf>
    <xf numFmtId="0" fontId="0" fillId="0" borderId="33" xfId="0" applyBorder="1" applyAlignment="1" applyProtection="1">
      <alignment horizontal="center" vertical="top" wrapText="1"/>
      <protection locked="0"/>
    </xf>
    <xf numFmtId="0" fontId="6" fillId="0" borderId="33" xfId="0" applyFont="1" applyBorder="1" applyAlignment="1" applyProtection="1">
      <alignment horizontal="center" vertical="top" wrapText="1"/>
      <protection/>
    </xf>
    <xf numFmtId="0" fontId="0" fillId="0" borderId="33" xfId="0" applyBorder="1" applyAlignment="1" applyProtection="1">
      <alignment horizontal="center" vertical="top" wrapText="1"/>
      <protection/>
    </xf>
    <xf numFmtId="0" fontId="5" fillId="30" borderId="32" xfId="0" applyFont="1" applyFill="1" applyBorder="1" applyAlignment="1" applyProtection="1">
      <alignment horizontal="left" vertical="top" wrapText="1"/>
      <protection locked="0"/>
    </xf>
    <xf numFmtId="0" fontId="5" fillId="30" borderId="28" xfId="0" applyFont="1" applyFill="1" applyBorder="1" applyAlignment="1" applyProtection="1">
      <alignment horizontal="left" vertical="top" wrapText="1"/>
      <protection locked="0"/>
    </xf>
    <xf numFmtId="0" fontId="5" fillId="30" borderId="36" xfId="0" applyFont="1" applyFill="1" applyBorder="1" applyAlignment="1" applyProtection="1">
      <alignment horizontal="left" vertical="top" wrapText="1"/>
      <protection locked="0"/>
    </xf>
    <xf numFmtId="0" fontId="34" fillId="0" borderId="32" xfId="0" applyFont="1" applyFill="1" applyBorder="1" applyAlignment="1" applyProtection="1">
      <alignment vertical="top" wrapText="1"/>
      <protection/>
    </xf>
    <xf numFmtId="0" fontId="34" fillId="0" borderId="36" xfId="0" applyFont="1" applyFill="1" applyBorder="1" applyAlignment="1" applyProtection="1">
      <alignment vertical="top" wrapText="1"/>
      <protection/>
    </xf>
    <xf numFmtId="0" fontId="5" fillId="30" borderId="23" xfId="0" applyFont="1" applyFill="1" applyBorder="1" applyAlignment="1" applyProtection="1">
      <alignment vertical="top" wrapText="1"/>
      <protection locked="0"/>
    </xf>
    <xf numFmtId="0" fontId="5" fillId="30" borderId="22" xfId="0" applyFont="1" applyFill="1" applyBorder="1" applyAlignment="1" applyProtection="1">
      <alignment vertical="top" wrapText="1"/>
      <protection locked="0"/>
    </xf>
    <xf numFmtId="0" fontId="5" fillId="30" borderId="21" xfId="0" applyFont="1" applyFill="1" applyBorder="1" applyAlignment="1" applyProtection="1">
      <alignment vertical="top" wrapText="1"/>
      <protection locked="0"/>
    </xf>
    <xf numFmtId="0" fontId="3" fillId="0" borderId="17" xfId="0" applyFont="1" applyBorder="1" applyAlignment="1" applyProtection="1">
      <alignment horizontal="left" vertical="top" wrapText="1"/>
      <protection/>
    </xf>
    <xf numFmtId="0" fontId="0" fillId="30" borderId="32" xfId="0" applyFont="1" applyFill="1" applyBorder="1" applyAlignment="1" applyProtection="1">
      <alignment horizontal="left" vertical="top" wrapText="1"/>
      <protection locked="0"/>
    </xf>
    <xf numFmtId="0" fontId="0" fillId="30" borderId="28" xfId="0" applyFont="1" applyFill="1" applyBorder="1" applyAlignment="1" applyProtection="1">
      <alignment horizontal="left" vertical="top" wrapText="1"/>
      <protection locked="0"/>
    </xf>
    <xf numFmtId="0" fontId="0" fillId="30" borderId="36" xfId="0" applyFont="1" applyFill="1" applyBorder="1" applyAlignment="1" applyProtection="1">
      <alignment horizontal="left" vertical="top" wrapText="1"/>
      <protection locked="0"/>
    </xf>
    <xf numFmtId="0" fontId="7" fillId="34" borderId="0" xfId="55" applyFont="1" applyFill="1" applyAlignment="1" applyProtection="1">
      <alignment horizontal="left" vertical="top"/>
      <protection/>
    </xf>
    <xf numFmtId="0" fontId="7" fillId="34" borderId="0" xfId="55" applyFill="1" applyAlignment="1" applyProtection="1">
      <alignment horizontal="left" vertical="top"/>
      <protection/>
    </xf>
    <xf numFmtId="0" fontId="4" fillId="34" borderId="0" xfId="0" applyFont="1" applyFill="1" applyBorder="1" applyAlignment="1" applyProtection="1">
      <alignment horizontal="left" vertical="top" wrapText="1"/>
      <protection/>
    </xf>
    <xf numFmtId="0" fontId="0" fillId="30" borderId="32" xfId="0" applyFont="1" applyFill="1" applyBorder="1" applyAlignment="1" applyProtection="1">
      <alignment vertical="top" wrapText="1"/>
      <protection locked="0"/>
    </xf>
    <xf numFmtId="0" fontId="0" fillId="0" borderId="28" xfId="0" applyFont="1" applyBorder="1" applyAlignment="1" applyProtection="1">
      <alignment vertical="top" wrapText="1"/>
      <protection locked="0"/>
    </xf>
    <xf numFmtId="0" fontId="0" fillId="4" borderId="33" xfId="0" applyNumberFormat="1" applyFont="1" applyFill="1" applyBorder="1" applyAlignment="1" applyProtection="1">
      <alignment vertical="top" wrapText="1"/>
      <protection/>
    </xf>
    <xf numFmtId="0" fontId="3" fillId="0" borderId="0" xfId="0" applyFont="1" applyBorder="1" applyAlignment="1" applyProtection="1">
      <alignment horizontal="left" vertical="top" wrapText="1"/>
      <protection/>
    </xf>
    <xf numFmtId="0" fontId="5" fillId="30" borderId="18" xfId="0" applyFont="1" applyFill="1" applyBorder="1" applyAlignment="1" applyProtection="1">
      <alignment vertical="top" wrapText="1"/>
      <protection locked="0"/>
    </xf>
    <xf numFmtId="0" fontId="5" fillId="30" borderId="17" xfId="0" applyFont="1" applyFill="1" applyBorder="1" applyAlignment="1" applyProtection="1">
      <alignment vertical="top" wrapText="1"/>
      <protection locked="0"/>
    </xf>
    <xf numFmtId="0" fontId="5" fillId="30" borderId="16" xfId="0" applyFont="1" applyFill="1" applyBorder="1" applyAlignment="1" applyProtection="1">
      <alignment vertical="top" wrapText="1"/>
      <protection locked="0"/>
    </xf>
    <xf numFmtId="0" fontId="5" fillId="30" borderId="20" xfId="0" applyFont="1" applyFill="1" applyBorder="1" applyAlignment="1" applyProtection="1">
      <alignment vertical="top" wrapText="1"/>
      <protection locked="0"/>
    </xf>
    <xf numFmtId="0" fontId="5" fillId="30" borderId="0" xfId="0" applyFont="1" applyFill="1" applyBorder="1" applyAlignment="1" applyProtection="1">
      <alignment vertical="top" wrapText="1"/>
      <protection locked="0"/>
    </xf>
    <xf numFmtId="0" fontId="5" fillId="30" borderId="19" xfId="0" applyFont="1" applyFill="1" applyBorder="1" applyAlignment="1" applyProtection="1">
      <alignment vertical="top" wrapText="1"/>
      <protection locked="0"/>
    </xf>
    <xf numFmtId="0" fontId="3" fillId="34" borderId="0" xfId="0" applyFont="1" applyFill="1" applyBorder="1" applyAlignment="1" applyProtection="1">
      <alignment horizontal="left" vertical="top" wrapText="1"/>
      <protection/>
    </xf>
    <xf numFmtId="0" fontId="5" fillId="30" borderId="18" xfId="0" applyFont="1" applyFill="1" applyBorder="1" applyAlignment="1" applyProtection="1">
      <alignment horizontal="left" vertical="top" wrapText="1"/>
      <protection locked="0"/>
    </xf>
    <xf numFmtId="0" fontId="5" fillId="30" borderId="17" xfId="0" applyFont="1" applyFill="1" applyBorder="1" applyAlignment="1" applyProtection="1">
      <alignment horizontal="left" vertical="top" wrapText="1"/>
      <protection locked="0"/>
    </xf>
    <xf numFmtId="0" fontId="5" fillId="30" borderId="16" xfId="0" applyFont="1" applyFill="1" applyBorder="1" applyAlignment="1" applyProtection="1">
      <alignment horizontal="left" vertical="top" wrapText="1"/>
      <protection locked="0"/>
    </xf>
    <xf numFmtId="0" fontId="0" fillId="30" borderId="33" xfId="0" applyFont="1" applyFill="1" applyBorder="1" applyAlignment="1" applyProtection="1">
      <alignment horizontal="left" vertical="top" wrapText="1"/>
      <protection locked="0"/>
    </xf>
    <xf numFmtId="0" fontId="5" fillId="30" borderId="23" xfId="0" applyFont="1" applyFill="1" applyBorder="1" applyAlignment="1" applyProtection="1">
      <alignment horizontal="left" vertical="top" wrapText="1"/>
      <protection locked="0"/>
    </xf>
    <xf numFmtId="0" fontId="5" fillId="30" borderId="22" xfId="0" applyFont="1" applyFill="1" applyBorder="1" applyAlignment="1" applyProtection="1">
      <alignment horizontal="left" vertical="top" wrapText="1"/>
      <protection locked="0"/>
    </xf>
    <xf numFmtId="0" fontId="5" fillId="30" borderId="21" xfId="0" applyFont="1" applyFill="1" applyBorder="1" applyAlignment="1" applyProtection="1">
      <alignment horizontal="left" vertical="top" wrapText="1"/>
      <protection locked="0"/>
    </xf>
    <xf numFmtId="0" fontId="9" fillId="0" borderId="17" xfId="0" applyFont="1" applyBorder="1" applyAlignment="1" applyProtection="1">
      <alignment horizontal="left" vertical="top" wrapText="1"/>
      <protection/>
    </xf>
    <xf numFmtId="0" fontId="4" fillId="34" borderId="17" xfId="0" applyFont="1" applyFill="1" applyBorder="1" applyAlignment="1" applyProtection="1">
      <alignment horizontal="left" vertical="top" wrapText="1"/>
      <protection/>
    </xf>
    <xf numFmtId="0" fontId="5" fillId="30" borderId="32" xfId="0" applyFont="1" applyFill="1" applyBorder="1" applyAlignment="1" applyProtection="1">
      <alignment vertical="top" wrapText="1"/>
      <protection locked="0"/>
    </xf>
    <xf numFmtId="0" fontId="5" fillId="30" borderId="28" xfId="0" applyFont="1" applyFill="1" applyBorder="1" applyAlignment="1" applyProtection="1">
      <alignment vertical="top" wrapText="1"/>
      <protection locked="0"/>
    </xf>
    <xf numFmtId="0" fontId="5" fillId="30" borderId="36" xfId="0" applyFont="1" applyFill="1" applyBorder="1" applyAlignment="1" applyProtection="1">
      <alignment vertical="top" wrapText="1"/>
      <protection locked="0"/>
    </xf>
    <xf numFmtId="0" fontId="5" fillId="30" borderId="32" xfId="0" applyFont="1" applyFill="1" applyBorder="1" applyAlignment="1" applyProtection="1">
      <alignment horizontal="left" vertical="top" wrapText="1"/>
      <protection locked="0"/>
    </xf>
    <xf numFmtId="0" fontId="5" fillId="30" borderId="28" xfId="0" applyFont="1" applyFill="1" applyBorder="1" applyAlignment="1" applyProtection="1">
      <alignment horizontal="left" vertical="top" wrapText="1"/>
      <protection locked="0"/>
    </xf>
    <xf numFmtId="0" fontId="0" fillId="0" borderId="36" xfId="0" applyBorder="1" applyAlignment="1" applyProtection="1">
      <alignment vertical="top" wrapText="1"/>
      <protection locked="0"/>
    </xf>
    <xf numFmtId="0" fontId="0" fillId="30" borderId="28" xfId="0" applyFill="1" applyBorder="1" applyAlignment="1" applyProtection="1">
      <alignment vertical="top" wrapText="1"/>
      <protection locked="0"/>
    </xf>
    <xf numFmtId="0" fontId="0" fillId="0" borderId="36" xfId="0" applyBorder="1" applyAlignment="1" applyProtection="1">
      <alignment wrapText="1"/>
      <protection locked="0"/>
    </xf>
    <xf numFmtId="0" fontId="5" fillId="30" borderId="20" xfId="0" applyFont="1" applyFill="1" applyBorder="1" applyAlignment="1" applyProtection="1">
      <alignment horizontal="left" vertical="top" wrapText="1"/>
      <protection locked="0"/>
    </xf>
    <xf numFmtId="0" fontId="5" fillId="30" borderId="0" xfId="0" applyFont="1" applyFill="1" applyBorder="1" applyAlignment="1" applyProtection="1">
      <alignment horizontal="left" vertical="top" wrapText="1"/>
      <protection locked="0"/>
    </xf>
    <xf numFmtId="0" fontId="5" fillId="30" borderId="19" xfId="0" applyFont="1" applyFill="1" applyBorder="1" applyAlignment="1" applyProtection="1">
      <alignment horizontal="left" vertical="top" wrapText="1"/>
      <protection locked="0"/>
    </xf>
    <xf numFmtId="0" fontId="52" fillId="34" borderId="0" xfId="0" applyFont="1" applyFill="1" applyAlignment="1" applyProtection="1">
      <alignment horizontal="left" vertical="top" wrapText="1"/>
      <protection/>
    </xf>
    <xf numFmtId="0" fontId="34" fillId="34" borderId="32" xfId="0" applyFont="1" applyFill="1" applyBorder="1" applyAlignment="1" applyProtection="1">
      <alignment horizontal="left" vertical="top" wrapText="1"/>
      <protection/>
    </xf>
    <xf numFmtId="0" fontId="34" fillId="34" borderId="36" xfId="0" applyFont="1" applyFill="1" applyBorder="1" applyAlignment="1" applyProtection="1">
      <alignment horizontal="left" vertical="top" wrapText="1"/>
      <protection/>
    </xf>
    <xf numFmtId="0" fontId="5" fillId="34" borderId="32" xfId="0" applyFont="1" applyFill="1" applyBorder="1" applyAlignment="1" applyProtection="1">
      <alignment horizontal="left" vertical="top" wrapText="1"/>
      <protection/>
    </xf>
    <xf numFmtId="0" fontId="0" fillId="34" borderId="36" xfId="0" applyFont="1" applyFill="1" applyBorder="1" applyAlignment="1" applyProtection="1">
      <alignment horizontal="left" vertical="top" wrapText="1"/>
      <protection/>
    </xf>
    <xf numFmtId="0" fontId="5" fillId="30" borderId="32" xfId="0" applyFont="1" applyFill="1" applyBorder="1" applyAlignment="1" applyProtection="1">
      <alignment horizontal="center" vertical="top" wrapText="1"/>
      <protection locked="0"/>
    </xf>
    <xf numFmtId="0" fontId="5" fillId="30" borderId="28" xfId="0" applyFont="1" applyFill="1" applyBorder="1" applyAlignment="1" applyProtection="1">
      <alignment horizontal="center" vertical="top" wrapText="1"/>
      <protection locked="0"/>
    </xf>
    <xf numFmtId="0" fontId="5" fillId="30" borderId="36" xfId="0" applyFont="1" applyFill="1" applyBorder="1" applyAlignment="1" applyProtection="1">
      <alignment horizontal="center" vertical="top" wrapText="1"/>
      <protection locked="0"/>
    </xf>
    <xf numFmtId="0" fontId="4" fillId="34" borderId="0" xfId="0" applyFont="1" applyFill="1" applyAlignment="1" applyProtection="1">
      <alignment horizontal="left" vertical="top" wrapText="1"/>
      <protection/>
    </xf>
    <xf numFmtId="0" fontId="34" fillId="34" borderId="23" xfId="0" applyFont="1" applyFill="1" applyBorder="1" applyAlignment="1" applyProtection="1">
      <alignment horizontal="left" vertical="top" wrapText="1"/>
      <protection/>
    </xf>
    <xf numFmtId="0" fontId="34" fillId="34" borderId="21" xfId="0" applyFont="1" applyFill="1" applyBorder="1" applyAlignment="1" applyProtection="1">
      <alignment horizontal="left" vertical="top" wrapText="1"/>
      <protection/>
    </xf>
    <xf numFmtId="0" fontId="34" fillId="34" borderId="20" xfId="0" applyFont="1" applyFill="1" applyBorder="1" applyAlignment="1" applyProtection="1">
      <alignment horizontal="left" vertical="top" wrapText="1"/>
      <protection/>
    </xf>
    <xf numFmtId="0" fontId="34" fillId="34" borderId="19" xfId="0" applyFont="1" applyFill="1" applyBorder="1" applyAlignment="1" applyProtection="1">
      <alignment horizontal="left" vertical="top" wrapText="1"/>
      <protection/>
    </xf>
    <xf numFmtId="0" fontId="34" fillId="34" borderId="18" xfId="0" applyFont="1" applyFill="1" applyBorder="1" applyAlignment="1" applyProtection="1">
      <alignment horizontal="left" vertical="top" wrapText="1"/>
      <protection/>
    </xf>
    <xf numFmtId="0" fontId="34" fillId="34" borderId="16" xfId="0" applyFont="1" applyFill="1" applyBorder="1" applyAlignment="1" applyProtection="1">
      <alignment horizontal="left" vertical="top" wrapText="1"/>
      <protection/>
    </xf>
    <xf numFmtId="0" fontId="0" fillId="34" borderId="21" xfId="0" applyFont="1" applyFill="1" applyBorder="1" applyAlignment="1" applyProtection="1">
      <alignment horizontal="left" vertical="top" wrapText="1"/>
      <protection/>
    </xf>
    <xf numFmtId="0" fontId="0" fillId="34" borderId="20" xfId="0" applyFont="1" applyFill="1" applyBorder="1" applyAlignment="1" applyProtection="1">
      <alignment horizontal="left" vertical="top" wrapText="1"/>
      <protection/>
    </xf>
    <xf numFmtId="0" fontId="0" fillId="34" borderId="19" xfId="0" applyFont="1" applyFill="1" applyBorder="1" applyAlignment="1" applyProtection="1">
      <alignment horizontal="left" vertical="top" wrapText="1"/>
      <protection/>
    </xf>
    <xf numFmtId="0" fontId="0" fillId="34" borderId="18" xfId="0" applyFont="1" applyFill="1" applyBorder="1" applyAlignment="1" applyProtection="1">
      <alignment horizontal="left" vertical="top" wrapText="1"/>
      <protection/>
    </xf>
    <xf numFmtId="0" fontId="0" fillId="34" borderId="16" xfId="0" applyFont="1" applyFill="1" applyBorder="1" applyAlignment="1" applyProtection="1">
      <alignment horizontal="left" vertical="top" wrapText="1"/>
      <protection/>
    </xf>
    <xf numFmtId="0" fontId="9" fillId="34" borderId="0" xfId="0" applyFont="1" applyFill="1" applyAlignment="1" applyProtection="1">
      <alignment vertical="top" wrapText="1"/>
      <protection/>
    </xf>
    <xf numFmtId="0" fontId="6" fillId="0" borderId="32" xfId="0" applyFont="1" applyBorder="1" applyAlignment="1" applyProtection="1">
      <alignment horizontal="left" vertical="top" wrapText="1"/>
      <protection/>
    </xf>
    <xf numFmtId="0" fontId="6" fillId="0" borderId="28" xfId="0" applyFont="1" applyBorder="1" applyAlignment="1" applyProtection="1">
      <alignment horizontal="left" vertical="top" wrapText="1"/>
      <protection/>
    </xf>
    <xf numFmtId="0" fontId="6" fillId="0" borderId="36" xfId="0" applyFont="1" applyBorder="1" applyAlignment="1" applyProtection="1">
      <alignment horizontal="left" vertical="top" wrapText="1"/>
      <protection/>
    </xf>
    <xf numFmtId="0" fontId="8" fillId="0" borderId="0" xfId="0" applyFont="1" applyAlignment="1" applyProtection="1">
      <alignment horizontal="left" wrapText="1"/>
      <protection/>
    </xf>
    <xf numFmtId="0" fontId="5" fillId="30" borderId="33" xfId="0" applyFont="1" applyFill="1" applyBorder="1" applyAlignment="1" applyProtection="1">
      <alignment horizontal="left" vertical="top" wrapText="1" shrinkToFit="1"/>
      <protection locked="0"/>
    </xf>
    <xf numFmtId="0" fontId="6" fillId="0" borderId="33" xfId="0" applyFont="1" applyBorder="1" applyAlignment="1" applyProtection="1">
      <alignment horizontal="left" vertical="top" wrapText="1"/>
      <protection/>
    </xf>
    <xf numFmtId="0" fontId="9" fillId="34" borderId="0" xfId="0" applyFont="1" applyFill="1" applyBorder="1" applyAlignment="1" applyProtection="1">
      <alignment horizontal="left" vertical="top" wrapText="1"/>
      <protection/>
    </xf>
    <xf numFmtId="0" fontId="6" fillId="0" borderId="33" xfId="0" applyFont="1" applyBorder="1" applyAlignment="1" applyProtection="1">
      <alignment horizontal="left" vertical="top"/>
      <protection/>
    </xf>
    <xf numFmtId="0" fontId="5" fillId="30" borderId="33" xfId="0" applyFont="1" applyFill="1" applyBorder="1" applyAlignment="1" applyProtection="1">
      <alignment horizontal="left" vertical="top" wrapText="1"/>
      <protection locked="0"/>
    </xf>
    <xf numFmtId="0" fontId="5" fillId="30" borderId="33" xfId="0" applyFont="1" applyFill="1" applyBorder="1" applyAlignment="1" applyProtection="1">
      <alignment horizontal="left" vertical="top"/>
      <protection locked="0"/>
    </xf>
    <xf numFmtId="0" fontId="3" fillId="0" borderId="0" xfId="0" applyFont="1" applyAlignment="1" applyProtection="1">
      <alignment horizontal="left" vertical="top" wrapText="1"/>
      <protection/>
    </xf>
    <xf numFmtId="0" fontId="5" fillId="30" borderId="36" xfId="0" applyFont="1" applyFill="1" applyBorder="1" applyAlignment="1" applyProtection="1">
      <alignment horizontal="left" vertical="top" wrapText="1"/>
      <protection locked="0"/>
    </xf>
    <xf numFmtId="0" fontId="3" fillId="34" borderId="0" xfId="0" applyFont="1" applyFill="1" applyAlignment="1" applyProtection="1">
      <alignment vertical="top" wrapText="1"/>
      <protection/>
    </xf>
  </cellXfs>
  <cellStyles count="67">
    <cellStyle name="Normal" xfId="0"/>
    <cellStyle name="20% – paryškinimas 1" xfId="15"/>
    <cellStyle name="20% – paryškinimas 2" xfId="16"/>
    <cellStyle name="20% – paryškinimas 3" xfId="17"/>
    <cellStyle name="20% – paryškinimas 4" xfId="18"/>
    <cellStyle name="20% – paryškinimas 5" xfId="19"/>
    <cellStyle name="20% – paryškinimas 6" xfId="20"/>
    <cellStyle name="40% – paryškinimas 1" xfId="21"/>
    <cellStyle name="40% – paryškinimas 2" xfId="22"/>
    <cellStyle name="40% – paryškinimas 3" xfId="23"/>
    <cellStyle name="40% – paryškinimas 4" xfId="24"/>
    <cellStyle name="40% – paryškinimas 5" xfId="25"/>
    <cellStyle name="40% – paryškinimas 6" xfId="26"/>
    <cellStyle name="60% – paryškinimas 1" xfId="27"/>
    <cellStyle name="60% – paryškinimas 2" xfId="28"/>
    <cellStyle name="60% – paryškinimas 3" xfId="29"/>
    <cellStyle name="60% – paryškinimas 4" xfId="30"/>
    <cellStyle name="60% – paryškinimas 5" xfId="31"/>
    <cellStyle name="60% – paryškinimas 6" xfId="32"/>
    <cellStyle name="Accent1" xfId="33"/>
    <cellStyle name="Accent2" xfId="34"/>
    <cellStyle name="Accent3" xfId="35"/>
    <cellStyle name="Accent4" xfId="36"/>
    <cellStyle name="Accent5" xfId="37"/>
    <cellStyle name="Accent6" xfId="38"/>
    <cellStyle name="Aiškinamasis tekstas" xfId="39"/>
    <cellStyle name="Akzent1" xfId="40"/>
    <cellStyle name="Akzent2" xfId="41"/>
    <cellStyle name="Akzent3" xfId="42"/>
    <cellStyle name="Akzent4" xfId="43"/>
    <cellStyle name="Akzent5" xfId="44"/>
    <cellStyle name="Akzent6" xfId="45"/>
    <cellStyle name="Followed Hyperlink" xfId="46"/>
    <cellStyle name="Bad" xfId="47"/>
    <cellStyle name="Check Cell" xfId="48"/>
    <cellStyle name="Good" xfId="49"/>
    <cellStyle name="Gut" xfId="50"/>
    <cellStyle name="Heading 1" xfId="51"/>
    <cellStyle name="Heading 2" xfId="52"/>
    <cellStyle name="Heading 3" xfId="53"/>
    <cellStyle name="Heading 4" xfId="54"/>
    <cellStyle name="Hyperlink" xfId="55"/>
    <cellStyle name="Išvestis" xfId="56"/>
    <cellStyle name="Įspėjimo tekstas" xfId="57"/>
    <cellStyle name="Įvestis" xfId="58"/>
    <cellStyle name="Comma" xfId="59"/>
    <cellStyle name="Comma [0]" xfId="60"/>
    <cellStyle name="Linked Cell" xfId="61"/>
    <cellStyle name="Neutral" xfId="62"/>
    <cellStyle name="Note" xfId="63"/>
    <cellStyle name="Notiz" xfId="64"/>
    <cellStyle name="Percent" xfId="65"/>
    <cellStyle name="Schlecht" xfId="66"/>
    <cellStyle name="Skaičiavimas" xfId="67"/>
    <cellStyle name="Standard 2" xfId="68"/>
    <cellStyle name="Standard_Outline NIMs template 10-09-30" xfId="69"/>
    <cellStyle name="Suma" xfId="70"/>
    <cellStyle name="Title" xfId="71"/>
    <cellStyle name="Überschrift" xfId="72"/>
    <cellStyle name="Überschrift 1" xfId="73"/>
    <cellStyle name="Überschrift 2" xfId="74"/>
    <cellStyle name="Überschrift 3" xfId="75"/>
    <cellStyle name="Überschrift 4" xfId="76"/>
    <cellStyle name="Currency" xfId="77"/>
    <cellStyle name="Currency [0]" xfId="78"/>
    <cellStyle name="Verknüpfte Zelle" xfId="79"/>
    <cellStyle name="Zelle überprüfen" xfId="80"/>
  </cellStyles>
  <dxfs count="25">
    <dxf>
      <fill>
        <patternFill patternType="lightUp"/>
      </fill>
    </dxf>
    <dxf>
      <font>
        <strike/>
      </font>
    </dxf>
    <dxf>
      <font>
        <strike/>
      </font>
    </dxf>
    <dxf>
      <font>
        <strike/>
      </font>
    </dxf>
    <dxf>
      <font>
        <strike/>
      </font>
    </dxf>
    <dxf>
      <font>
        <b/>
        <i val="0"/>
      </font>
    </dxf>
    <dxf>
      <font>
        <strike/>
      </font>
    </dxf>
    <dxf>
      <font>
        <strike/>
      </font>
    </dxf>
    <dxf>
      <font>
        <strike/>
      </font>
    </dxf>
    <dxf>
      <fill>
        <patternFill patternType="lightUp">
          <bgColor indexed="9"/>
        </patternFill>
      </fill>
    </dxf>
    <dxf>
      <fill>
        <patternFill patternType="lightUp">
          <bgColor indexed="9"/>
        </patternFill>
      </fill>
    </dxf>
    <dxf>
      <fill>
        <patternFill patternType="lightUp">
          <bgColor indexed="9"/>
        </patternFill>
      </fill>
    </dxf>
    <dxf>
      <fill>
        <patternFill patternType="lightUp">
          <bgColor indexed="9"/>
        </patternFill>
      </fill>
    </dxf>
    <dxf>
      <font>
        <strike/>
      </font>
    </dxf>
    <dxf>
      <fill>
        <patternFill patternType="lightUp">
          <bgColor indexed="9"/>
        </patternFill>
      </fill>
    </dxf>
    <dxf>
      <fill>
        <patternFill patternType="lightUp">
          <bgColor indexed="9"/>
        </patternFill>
      </fill>
    </dxf>
    <dxf>
      <fill>
        <patternFill patternType="lightUp">
          <bgColor indexed="9"/>
        </patternFill>
      </fill>
    </dxf>
    <dxf>
      <fill>
        <patternFill patternType="lightUp">
          <bgColor indexed="9"/>
        </patternFill>
      </fill>
    </dxf>
    <dxf>
      <font>
        <strike/>
      </font>
    </dxf>
    <dxf>
      <font>
        <b/>
        <i val="0"/>
      </font>
    </dxf>
    <dxf>
      <font>
        <strike/>
      </font>
    </dxf>
    <dxf>
      <fill>
        <patternFill patternType="lightUp">
          <bgColor indexed="9"/>
        </patternFill>
      </fill>
    </dxf>
    <dxf>
      <fill>
        <patternFill patternType="lightUp">
          <bgColor indexed="9"/>
        </patternFill>
      </fill>
    </dxf>
    <dxf>
      <fill>
        <patternFill patternType="lightUp">
          <bgColor indexed="9"/>
        </patternFill>
      </fill>
    </dxf>
    <dxf>
      <font>
        <strik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ec.europa.eu/clima/policies/ets/monitoring/index_en.htm" TargetMode="External" /><Relationship Id="rId2" Type="http://schemas.openxmlformats.org/officeDocument/2006/relationships/hyperlink" Target="http://eur-lex.europa.eu/en/index.htm" TargetMode="External" /><Relationship Id="rId3" Type="http://schemas.openxmlformats.org/officeDocument/2006/relationships/hyperlink" Target="http://ec.europa.eu/clima/policies/ets/monitoring/index_en.htm" TargetMode="External" /><Relationship Id="rId4" Type="http://schemas.openxmlformats.org/officeDocument/2006/relationships/hyperlink" Target="http://ec.europa.eu/clima/policies/ets/index_en.htm" TargetMode="External" /><Relationship Id="rId5" Type="http://schemas.openxmlformats.org/officeDocument/2006/relationships/hyperlink" Target="http://ec.europa.eu/clima/policies/transport/aviation/index_en.htm"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J52"/>
  <sheetViews>
    <sheetView showGridLines="0" tabSelected="1" zoomScaleSheetLayoutView="100" zoomScalePageLayoutView="0" workbookViewId="0" topLeftCell="A1">
      <selection activeCell="B10" sqref="B10:I10"/>
    </sheetView>
  </sheetViews>
  <sheetFormatPr defaultColWidth="9.140625" defaultRowHeight="12.75"/>
  <cols>
    <col min="1" max="1" width="4.7109375" style="17" customWidth="1"/>
    <col min="2" max="9" width="12.7109375" style="17" customWidth="1"/>
    <col min="10" max="16384" width="9.140625" style="17" customWidth="1"/>
  </cols>
  <sheetData>
    <row r="2" ht="12.75">
      <c r="H2" s="322" t="s">
        <v>1049</v>
      </c>
    </row>
    <row r="10" spans="2:9" ht="35.25" customHeight="1">
      <c r="B10" s="341" t="str">
        <f>Translations!$B$785</f>
        <v>TONKILOMETRIŲ DUOMENŲ STEBĖSENOS PLANAS</v>
      </c>
      <c r="C10" s="342"/>
      <c r="D10" s="342"/>
      <c r="E10" s="342"/>
      <c r="F10" s="342"/>
      <c r="G10" s="342"/>
      <c r="H10" s="342"/>
      <c r="I10" s="342"/>
    </row>
    <row r="11" spans="2:8" ht="12.75">
      <c r="B11" s="59"/>
      <c r="H11" s="322"/>
    </row>
    <row r="12" spans="2:10" ht="29.25" customHeight="1">
      <c r="B12" s="343" t="str">
        <f>Translations!$B$3</f>
        <v>TURINYS</v>
      </c>
      <c r="C12" s="335"/>
      <c r="D12" s="335"/>
      <c r="E12" s="335"/>
      <c r="F12" s="335"/>
      <c r="G12" s="335"/>
      <c r="H12" s="335"/>
      <c r="I12" s="335"/>
      <c r="J12" s="60"/>
    </row>
    <row r="13" spans="1:9" s="56" customFormat="1" ht="12.75">
      <c r="A13" s="226">
        <v>0</v>
      </c>
      <c r="B13" s="329" t="str">
        <f>Translations!$B$4</f>
        <v>Gairės ir sąlygos</v>
      </c>
      <c r="C13" s="330"/>
      <c r="D13" s="330"/>
      <c r="E13" s="330"/>
      <c r="F13" s="330"/>
      <c r="G13" s="330"/>
      <c r="H13" s="330"/>
      <c r="I13" s="330"/>
    </row>
    <row r="14" spans="1:9" s="56" customFormat="1" ht="12.75">
      <c r="A14" s="226">
        <v>1</v>
      </c>
      <c r="B14" s="329" t="str">
        <f>Translations!$B$5</f>
        <v>Stebėsenos plano versijos</v>
      </c>
      <c r="C14" s="329"/>
      <c r="D14" s="329"/>
      <c r="E14" s="329"/>
      <c r="F14" s="329"/>
      <c r="G14" s="329"/>
      <c r="H14" s="329"/>
      <c r="I14" s="329"/>
    </row>
    <row r="15" spans="1:9" s="56" customFormat="1" ht="12.75">
      <c r="A15" s="226">
        <v>2</v>
      </c>
      <c r="B15" s="329" t="str">
        <f>Translations!$B$6</f>
        <v>Orlaivio naudotojo identifikavimas</v>
      </c>
      <c r="C15" s="329"/>
      <c r="D15" s="330"/>
      <c r="E15" s="330"/>
      <c r="F15" s="330"/>
      <c r="G15" s="330"/>
      <c r="H15" s="330"/>
      <c r="I15" s="330"/>
    </row>
    <row r="16" spans="1:9" s="56" customFormat="1" ht="12.75">
      <c r="A16" s="226">
        <v>3</v>
      </c>
      <c r="B16" s="329" t="str">
        <f>Translations!$B$7</f>
        <v>Kontaktiniai duomenys</v>
      </c>
      <c r="C16" s="329"/>
      <c r="D16" s="329"/>
      <c r="E16" s="329"/>
      <c r="F16" s="329"/>
      <c r="G16" s="329"/>
      <c r="H16" s="329"/>
      <c r="I16" s="329"/>
    </row>
    <row r="17" spans="1:9" s="56" customFormat="1" ht="12.75">
      <c r="A17" s="226">
        <v>4</v>
      </c>
      <c r="B17" s="329" t="str">
        <f>Translations!$B$8</f>
        <v>Taršos šaltiniai ir orlaivių parko charakteristikos</v>
      </c>
      <c r="C17" s="329"/>
      <c r="D17" s="330"/>
      <c r="E17" s="330"/>
      <c r="F17" s="330"/>
      <c r="G17" s="330"/>
      <c r="H17" s="330"/>
      <c r="I17" s="330"/>
    </row>
    <row r="18" spans="1:9" s="56" customFormat="1" ht="12.75">
      <c r="A18" s="226">
        <v>5</v>
      </c>
      <c r="B18" s="329" t="str">
        <f>Translations!$B$786</f>
        <v>Atstumas</v>
      </c>
      <c r="C18" s="329"/>
      <c r="D18" s="329"/>
      <c r="E18" s="329"/>
      <c r="F18" s="329"/>
      <c r="G18" s="329"/>
      <c r="H18" s="329"/>
      <c r="I18" s="329"/>
    </row>
    <row r="19" spans="1:9" s="56" customFormat="1" ht="12.75">
      <c r="A19" s="226">
        <v>6</v>
      </c>
      <c r="B19" s="329" t="str">
        <f>Translations!$B$787</f>
        <v>Naudingoji apkrova</v>
      </c>
      <c r="C19" s="329"/>
      <c r="D19" s="329"/>
      <c r="E19" s="329"/>
      <c r="F19" s="329"/>
      <c r="G19" s="329"/>
      <c r="H19" s="329"/>
      <c r="I19" s="329"/>
    </row>
    <row r="20" spans="1:9" s="56" customFormat="1" ht="12.75">
      <c r="A20" s="226">
        <v>7</v>
      </c>
      <c r="B20" s="329" t="str">
        <f>Translations!$B$15</f>
        <v>Valdymas</v>
      </c>
      <c r="C20" s="329"/>
      <c r="D20" s="330"/>
      <c r="E20" s="330"/>
      <c r="F20" s="330"/>
      <c r="G20" s="330"/>
      <c r="H20" s="330"/>
      <c r="I20" s="330"/>
    </row>
    <row r="21" spans="1:9" s="56" customFormat="1" ht="12.75">
      <c r="A21" s="226">
        <v>8</v>
      </c>
      <c r="B21" s="329" t="str">
        <f>Translations!$B$16</f>
        <v>Duomenų srauto valdymo veikla</v>
      </c>
      <c r="C21" s="329"/>
      <c r="D21" s="329"/>
      <c r="E21" s="329"/>
      <c r="F21" s="329"/>
      <c r="G21" s="329"/>
      <c r="H21" s="329"/>
      <c r="I21" s="329"/>
    </row>
    <row r="22" spans="1:9" s="56" customFormat="1" ht="12.75">
      <c r="A22" s="226">
        <v>9</v>
      </c>
      <c r="B22" s="329" t="str">
        <f>Translations!$B$17</f>
        <v>Kontrolė</v>
      </c>
      <c r="C22" s="329"/>
      <c r="D22" s="329"/>
      <c r="E22" s="329"/>
      <c r="F22" s="329"/>
      <c r="G22" s="329"/>
      <c r="H22" s="329"/>
      <c r="I22" s="329"/>
    </row>
    <row r="23" spans="1:9" s="56" customFormat="1" ht="12.75">
      <c r="A23" s="226">
        <v>10</v>
      </c>
      <c r="B23" s="329" t="str">
        <f>Translations!$B$18</f>
        <v>Vartojamų sąvokų ir santrumpų sąrašas</v>
      </c>
      <c r="C23" s="329"/>
      <c r="D23" s="329"/>
      <c r="E23" s="329"/>
      <c r="F23" s="329"/>
      <c r="G23" s="329"/>
      <c r="H23" s="329"/>
      <c r="I23" s="329"/>
    </row>
    <row r="24" spans="1:9" s="56" customFormat="1" ht="12.75">
      <c r="A24" s="226">
        <v>11</v>
      </c>
      <c r="B24" s="329" t="str">
        <f>Translations!$B$19</f>
        <v>Papildoma informacija</v>
      </c>
      <c r="C24" s="329"/>
      <c r="D24" s="329"/>
      <c r="E24" s="329"/>
      <c r="F24" s="329"/>
      <c r="G24" s="329"/>
      <c r="H24" s="329"/>
      <c r="I24" s="329"/>
    </row>
    <row r="25" spans="1:9" s="56" customFormat="1" ht="12.75">
      <c r="A25" s="226">
        <v>12</v>
      </c>
      <c r="B25" s="329" t="str">
        <f>Translations!$B$20</f>
        <v>Kita valstybei narei būdinga informacija</v>
      </c>
      <c r="C25" s="329"/>
      <c r="D25" s="330"/>
      <c r="E25" s="330"/>
      <c r="F25" s="330"/>
      <c r="G25" s="330"/>
      <c r="H25" s="330"/>
      <c r="I25" s="330"/>
    </row>
    <row r="26" s="56" customFormat="1" ht="12.75">
      <c r="A26" s="226"/>
    </row>
    <row r="27" ht="12.75">
      <c r="A27" s="61"/>
    </row>
    <row r="28" ht="12.75">
      <c r="A28" s="61"/>
    </row>
    <row r="29" ht="12.75">
      <c r="A29" s="61"/>
    </row>
    <row r="30" spans="2:9" ht="13.5" thickBot="1">
      <c r="B30" s="345" t="str">
        <f>Translations!$B$21</f>
        <v>Informacija apie šį failą</v>
      </c>
      <c r="C30" s="335"/>
      <c r="D30" s="335"/>
      <c r="E30" s="335"/>
      <c r="F30" s="335"/>
      <c r="G30" s="335"/>
      <c r="H30" s="335"/>
      <c r="I30" s="335"/>
    </row>
    <row r="31" spans="2:9" s="20" customFormat="1" ht="12.75" customHeight="1">
      <c r="B31" s="330" t="str">
        <f>Translations!$B$22</f>
        <v>Šį stebėsenos planą pateikė</v>
      </c>
      <c r="C31" s="335"/>
      <c r="D31" s="335"/>
      <c r="E31" s="339"/>
      <c r="F31" s="21">
        <f>IF(ISBLANK('Identification and description'!I7),"",'Identification and description'!I7)</f>
      </c>
      <c r="G31" s="22"/>
      <c r="H31" s="22"/>
      <c r="I31" s="23"/>
    </row>
    <row r="32" spans="2:9" s="20" customFormat="1" ht="12.75">
      <c r="B32" s="340" t="str">
        <f>Translations!$B$23</f>
        <v>Orlaivio naudotojo unikalus identifikatorius (CMMT (angl. CRCO) Nr.):</v>
      </c>
      <c r="C32" s="335"/>
      <c r="D32" s="335"/>
      <c r="E32" s="339"/>
      <c r="F32" s="24">
        <f>IF(ISBLANK('Identification and description'!I11),"",'Identification and description'!I11)</f>
      </c>
      <c r="G32" s="25"/>
      <c r="H32" s="25"/>
      <c r="I32" s="26"/>
    </row>
    <row r="33" spans="2:9" s="20" customFormat="1" ht="13.5" thickBot="1">
      <c r="B33" s="344" t="str">
        <f>Translations!$B$24</f>
        <v>Šio stebėsenos plano versijos numeris</v>
      </c>
      <c r="C33" s="335"/>
      <c r="D33" s="335"/>
      <c r="E33" s="339"/>
      <c r="F33" s="215">
        <f>IF(ISBLANK('Identification and description'!I17),"",'Identification and description'!I17)</f>
      </c>
      <c r="G33" s="27"/>
      <c r="H33" s="27"/>
      <c r="I33" s="28"/>
    </row>
    <row r="34" ht="12.75">
      <c r="H34" s="62"/>
    </row>
    <row r="35" spans="2:9" ht="12.75">
      <c r="B35" s="334" t="str">
        <f>Translations!$B$25</f>
        <v>Jei jūsų kompetentinga institucija reikalauja pateikti pasirašytą popierinę stebėsenos plano kopiją, prašome pasirašyti toliau parašui skirtoje vietoje:</v>
      </c>
      <c r="C35" s="334"/>
      <c r="D35" s="334"/>
      <c r="E35" s="334"/>
      <c r="F35" s="334"/>
      <c r="G35" s="334"/>
      <c r="H35" s="335"/>
      <c r="I35" s="335"/>
    </row>
    <row r="36" spans="2:9" ht="12.75">
      <c r="B36" s="334"/>
      <c r="C36" s="334"/>
      <c r="D36" s="334"/>
      <c r="E36" s="334"/>
      <c r="F36" s="334"/>
      <c r="G36" s="334"/>
      <c r="H36" s="335"/>
      <c r="I36" s="335"/>
    </row>
    <row r="42" spans="2:7" ht="13.5" thickBot="1">
      <c r="B42" s="58"/>
      <c r="D42" s="58"/>
      <c r="E42" s="58"/>
      <c r="F42" s="63"/>
      <c r="G42" s="63"/>
    </row>
    <row r="43" spans="2:9" ht="12.75">
      <c r="B43" s="333" t="str">
        <f>Translations!$B$26</f>
        <v>Data</v>
      </c>
      <c r="C43" s="333"/>
      <c r="D43" s="333"/>
      <c r="E43" s="58"/>
      <c r="F43" s="331" t="str">
        <f>Translations!$B$27</f>
        <v>Teisiškai atsakingo asmens 
pavardė ir parašas</v>
      </c>
      <c r="G43" s="331"/>
      <c r="H43" s="331"/>
      <c r="I43" s="331"/>
    </row>
    <row r="44" spans="6:9" ht="12.75">
      <c r="F44" s="332"/>
      <c r="G44" s="332"/>
      <c r="H44" s="332"/>
      <c r="I44" s="332"/>
    </row>
    <row r="48" spans="1:9" ht="13.5" thickBot="1">
      <c r="A48" s="61"/>
      <c r="B48" s="345" t="str">
        <f>Translations!$B$28</f>
        <v>Šablono versijos informacija</v>
      </c>
      <c r="C48" s="335"/>
      <c r="D48" s="335"/>
      <c r="E48" s="335"/>
      <c r="F48" s="335"/>
      <c r="G48" s="335"/>
      <c r="H48" s="335"/>
      <c r="I48" s="335"/>
    </row>
    <row r="49" spans="2:7" ht="12.75">
      <c r="B49" s="64" t="str">
        <f>Translations!$B$29</f>
        <v>Šabloną pateikė</v>
      </c>
      <c r="C49" s="65"/>
      <c r="D49" s="65"/>
      <c r="E49" s="336" t="str">
        <f>VersionDocumentation!B4</f>
        <v>European Commission</v>
      </c>
      <c r="F49" s="337"/>
      <c r="G49" s="338"/>
    </row>
    <row r="50" spans="2:7" ht="12.75">
      <c r="B50" s="66" t="str">
        <f>Translations!$B$30</f>
        <v>Paskelbimo data</v>
      </c>
      <c r="C50" s="67"/>
      <c r="D50" s="68"/>
      <c r="E50" s="69">
        <f>VersionDocumentation!B3</f>
        <v>41114</v>
      </c>
      <c r="F50" s="323"/>
      <c r="G50" s="324"/>
    </row>
    <row r="51" spans="2:7" ht="12.75">
      <c r="B51" s="66" t="str">
        <f>Translations!$B$31</f>
        <v>Kalba</v>
      </c>
      <c r="C51" s="68"/>
      <c r="D51" s="68"/>
      <c r="E51" s="325" t="str">
        <f>VersionDocumentation!B5</f>
        <v>Lithuanian</v>
      </c>
      <c r="F51" s="323"/>
      <c r="G51" s="324"/>
    </row>
    <row r="52" spans="2:7" ht="13.5" thickBot="1">
      <c r="B52" s="70" t="str">
        <f>Translations!$B$32</f>
        <v>Failo pavadinimas</v>
      </c>
      <c r="C52" s="71"/>
      <c r="D52" s="71"/>
      <c r="E52" s="326" t="str">
        <f>VersionDocumentation!C3</f>
        <v>MP P3 TKM_COM_lt_240712.xls</v>
      </c>
      <c r="F52" s="327"/>
      <c r="G52" s="328"/>
    </row>
  </sheetData>
  <sheetProtection formatCells="0" formatColumns="0" formatRows="0"/>
  <mergeCells count="27">
    <mergeCell ref="B33:E33"/>
    <mergeCell ref="B48:I48"/>
    <mergeCell ref="B21:I21"/>
    <mergeCell ref="B22:I22"/>
    <mergeCell ref="B23:I23"/>
    <mergeCell ref="B24:I24"/>
    <mergeCell ref="B25:I25"/>
    <mergeCell ref="B30:I30"/>
    <mergeCell ref="B18:I18"/>
    <mergeCell ref="B19:I19"/>
    <mergeCell ref="B15:I15"/>
    <mergeCell ref="B16:I16"/>
    <mergeCell ref="B17:I17"/>
    <mergeCell ref="B10:I10"/>
    <mergeCell ref="B12:I12"/>
    <mergeCell ref="B13:I13"/>
    <mergeCell ref="B14:I14"/>
    <mergeCell ref="F50:G50"/>
    <mergeCell ref="E51:G51"/>
    <mergeCell ref="E52:G52"/>
    <mergeCell ref="B20:I20"/>
    <mergeCell ref="F43:I44"/>
    <mergeCell ref="B43:D43"/>
    <mergeCell ref="B35:I36"/>
    <mergeCell ref="E49:G49"/>
    <mergeCell ref="B31:E31"/>
    <mergeCell ref="B32:E32"/>
  </mergeCells>
  <hyperlinks>
    <hyperlink ref="B13" location="'Guidelines and conditions'!A1" display="Guidelines and conditions"/>
    <hyperlink ref="B14" location="'List of MP versions'!A1" display="List of Monitoring Plan versions"/>
    <hyperlink ref="B15" location="'Identification and description'!H6" display="Identification of the aircraft operator"/>
    <hyperlink ref="B16" location="'Identification and description'!H145" display="Contact details"/>
    <hyperlink ref="B17" location="'Emission sources'!F8" display="Emission sources"/>
    <hyperlink ref="B20" location="Management!C10" display="Management"/>
    <hyperlink ref="B23" location="Management!A43" display="List of definitions and abreviations used"/>
    <hyperlink ref="B24" location="Management!A54" display="Additional information"/>
    <hyperlink ref="B25" location="Management!A54" display="Additional information"/>
    <hyperlink ref="B16:C16" location="'Identification and description'!A1" display="Contact details"/>
    <hyperlink ref="B25:C25" location="'MS specific content'!A1" display="Member State specific further information"/>
    <hyperlink ref="B15:C15" location="'Identification and description'!A1" display="Identification of the aircraft operator"/>
    <hyperlink ref="B17:C17" location="'Emission sources'!A1" display="Emission sources and fleet characteristics"/>
    <hyperlink ref="B20:C20" location="Management!A1" display="Management"/>
    <hyperlink ref="B21" location="Management!C10" display="Management"/>
    <hyperlink ref="B21:C21" location="Management!A1" display="Management"/>
    <hyperlink ref="B22" location="Management!C10" display="Management"/>
    <hyperlink ref="B22:C22" location="Management!A1" display="Management"/>
    <hyperlink ref="B14:I14" location="MPversions!A1" display="List of Monitoring Plan versions"/>
    <hyperlink ref="B16:I16" location="'Identification and description'!B76" display="Contact details"/>
    <hyperlink ref="B21:I21" location="Management!B34" display="Data Flow Activities"/>
    <hyperlink ref="B22:I22" location="Management!B60" display="Control Activities"/>
    <hyperlink ref="B23:I23" location="Management!B127" display="List of definitions and abbreviations used"/>
    <hyperlink ref="B24:I24" location="Management!B143" display="Additional information"/>
    <hyperlink ref="B18:I18" location="'Tonne-kilometres'!A1" display="Distance"/>
    <hyperlink ref="B19:I19" location="'Tonne-kilometres'!B32" display="Payload"/>
  </hyperlinks>
  <printOptions/>
  <pageMargins left="0.7874015748031497" right="0.7874015748031497" top="0.7874015748031497" bottom="0.7874015748031497" header="0.3937007874015748" footer="0.3937007874015748"/>
  <pageSetup fitToHeight="1" fitToWidth="1" horizontalDpi="600" verticalDpi="600" orientation="portrait" paperSize="9" scale="75" r:id="rId1"/>
  <headerFooter alignWithMargins="0">
    <oddHeader>&amp;CPuslapių &amp;P iš &amp;N&amp;R&amp;D</oddHeader>
    <oddFooter>&amp;C&amp;P / &amp;N</oddFooter>
  </headerFooter>
</worksheet>
</file>

<file path=xl/worksheets/sheet10.xml><?xml version="1.0" encoding="utf-8"?>
<worksheet xmlns="http://schemas.openxmlformats.org/spreadsheetml/2006/main" xmlns:r="http://schemas.openxmlformats.org/officeDocument/2006/relationships">
  <sheetPr>
    <tabColor indexed="12"/>
  </sheetPr>
  <dimension ref="A2:A2"/>
  <sheetViews>
    <sheetView zoomScalePageLayoutView="0" workbookViewId="0" topLeftCell="A1">
      <selection activeCell="A1" sqref="A1:IV16384"/>
    </sheetView>
  </sheetViews>
  <sheetFormatPr defaultColWidth="9.140625" defaultRowHeight="12.75"/>
  <cols>
    <col min="1" max="16384" width="9.140625" style="17" customWidth="1"/>
  </cols>
  <sheetData>
    <row r="2" ht="23.25">
      <c r="A2" s="16" t="s">
        <v>27</v>
      </c>
    </row>
  </sheetData>
  <sheetProtection sheet="1" objects="1" scenarios="1" formatCells="0" formatColumns="0" formatRows="0"/>
  <printOptions/>
  <pageMargins left="0.7" right="0.7" top="0.787401575" bottom="0.787401575" header="0.3" footer="0.3"/>
  <pageSetup horizontalDpi="600" verticalDpi="600" orientation="portrait" paperSize="9" r:id="rId1"/>
  <headerFooter>
    <oddHeader>&amp;L&amp;F, &amp;A&amp;R&amp;D, &amp;T</oddHeader>
    <oddFooter>&amp;C&amp;P / &amp;N</oddFooter>
  </headerFooter>
</worksheet>
</file>

<file path=xl/worksheets/sheet11.xml><?xml version="1.0" encoding="utf-8"?>
<worksheet xmlns="http://schemas.openxmlformats.org/spreadsheetml/2006/main" xmlns:r="http://schemas.openxmlformats.org/officeDocument/2006/relationships">
  <sheetPr>
    <tabColor rgb="FF0070C0"/>
  </sheetPr>
  <dimension ref="A1:B839"/>
  <sheetViews>
    <sheetView zoomScalePageLayoutView="0" workbookViewId="0" topLeftCell="A356">
      <selection activeCell="B369" sqref="B369"/>
    </sheetView>
  </sheetViews>
  <sheetFormatPr defaultColWidth="9.140625" defaultRowHeight="12.75"/>
  <cols>
    <col min="1" max="1" width="8.28125" style="15" customWidth="1"/>
    <col min="2" max="2" width="70.7109375" style="228" customWidth="1"/>
    <col min="3" max="16384" width="9.140625" style="15" customWidth="1"/>
  </cols>
  <sheetData>
    <row r="1" spans="1:2" ht="15">
      <c r="A1" s="14" t="s">
        <v>25</v>
      </c>
      <c r="B1" s="232" t="s">
        <v>26</v>
      </c>
    </row>
    <row r="2" spans="1:2" ht="48">
      <c r="A2" s="227">
        <v>1</v>
      </c>
      <c r="B2" s="255" t="s">
        <v>352</v>
      </c>
    </row>
    <row r="3" spans="1:2" ht="18">
      <c r="A3" s="227">
        <v>2</v>
      </c>
      <c r="B3" s="256" t="s">
        <v>353</v>
      </c>
    </row>
    <row r="4" spans="1:2" ht="12.75">
      <c r="A4" s="227">
        <v>3</v>
      </c>
      <c r="B4" s="229" t="s">
        <v>354</v>
      </c>
    </row>
    <row r="5" spans="1:2" ht="12.75">
      <c r="A5" s="227">
        <v>4</v>
      </c>
      <c r="B5" s="229" t="s">
        <v>355</v>
      </c>
    </row>
    <row r="6" spans="1:2" ht="12.75">
      <c r="A6" s="227">
        <v>5</v>
      </c>
      <c r="B6" s="229" t="s">
        <v>356</v>
      </c>
    </row>
    <row r="7" spans="1:2" ht="12.75">
      <c r="A7" s="227">
        <v>6</v>
      </c>
      <c r="B7" s="229" t="s">
        <v>357</v>
      </c>
    </row>
    <row r="8" spans="1:2" ht="12.75">
      <c r="A8" s="227">
        <v>7</v>
      </c>
      <c r="B8" s="229" t="s">
        <v>358</v>
      </c>
    </row>
    <row r="9" spans="1:2" ht="12.75">
      <c r="A9" s="227">
        <v>8</v>
      </c>
      <c r="B9" s="229" t="s">
        <v>359</v>
      </c>
    </row>
    <row r="10" spans="1:2" ht="12.75">
      <c r="A10" s="227">
        <v>9</v>
      </c>
      <c r="B10" s="229" t="s">
        <v>360</v>
      </c>
    </row>
    <row r="11" spans="1:2" ht="12.75">
      <c r="A11" s="227">
        <v>10</v>
      </c>
      <c r="B11" s="229" t="s">
        <v>361</v>
      </c>
    </row>
    <row r="12" spans="1:2" ht="12.75">
      <c r="A12" s="227">
        <v>11</v>
      </c>
      <c r="B12" s="229" t="s">
        <v>362</v>
      </c>
    </row>
    <row r="13" spans="1:2" ht="15.75">
      <c r="A13" s="227">
        <v>12</v>
      </c>
      <c r="B13" s="229" t="s">
        <v>363</v>
      </c>
    </row>
    <row r="14" spans="1:2" ht="12.75">
      <c r="A14" s="227">
        <v>13</v>
      </c>
      <c r="B14" s="229" t="s">
        <v>364</v>
      </c>
    </row>
    <row r="15" spans="1:2" ht="12.75">
      <c r="A15" s="227">
        <v>14</v>
      </c>
      <c r="B15" s="229" t="s">
        <v>365</v>
      </c>
    </row>
    <row r="16" spans="1:2" ht="12.75">
      <c r="A16" s="227">
        <v>15</v>
      </c>
      <c r="B16" s="229" t="s">
        <v>366</v>
      </c>
    </row>
    <row r="17" spans="1:2" ht="12.75">
      <c r="A17" s="227">
        <v>16</v>
      </c>
      <c r="B17" s="229" t="s">
        <v>367</v>
      </c>
    </row>
    <row r="18" spans="1:2" ht="12.75">
      <c r="A18" s="227">
        <v>17</v>
      </c>
      <c r="B18" s="229" t="s">
        <v>368</v>
      </c>
    </row>
    <row r="19" spans="1:2" ht="12.75">
      <c r="A19" s="227">
        <v>18</v>
      </c>
      <c r="B19" s="229" t="s">
        <v>369</v>
      </c>
    </row>
    <row r="20" spans="1:2" ht="12.75">
      <c r="A20" s="227">
        <v>19</v>
      </c>
      <c r="B20" s="229" t="s">
        <v>370</v>
      </c>
    </row>
    <row r="21" spans="1:2" ht="12.75">
      <c r="A21" s="227">
        <v>20</v>
      </c>
      <c r="B21" s="257" t="s">
        <v>371</v>
      </c>
    </row>
    <row r="22" spans="1:2" ht="12.75">
      <c r="A22" s="227">
        <v>21</v>
      </c>
      <c r="B22" s="258" t="s">
        <v>372</v>
      </c>
    </row>
    <row r="23" spans="1:2" ht="12.75">
      <c r="A23" s="227">
        <v>22</v>
      </c>
      <c r="B23" s="229" t="s">
        <v>373</v>
      </c>
    </row>
    <row r="24" spans="1:2" ht="12.75">
      <c r="A24" s="227">
        <v>23</v>
      </c>
      <c r="B24" s="258" t="s">
        <v>374</v>
      </c>
    </row>
    <row r="25" spans="1:2" ht="39" thickBot="1">
      <c r="A25" s="227">
        <v>24</v>
      </c>
      <c r="B25" s="257" t="s">
        <v>375</v>
      </c>
    </row>
    <row r="26" spans="1:2" ht="13.5" thickBot="1">
      <c r="A26" s="227">
        <v>25</v>
      </c>
      <c r="B26" s="259" t="s">
        <v>376</v>
      </c>
    </row>
    <row r="27" spans="1:2" ht="25.5">
      <c r="A27" s="227">
        <v>26</v>
      </c>
      <c r="B27" s="259" t="s">
        <v>377</v>
      </c>
    </row>
    <row r="28" spans="1:2" ht="13.5" thickBot="1">
      <c r="A28" s="227">
        <v>27</v>
      </c>
      <c r="B28" s="257" t="s">
        <v>378</v>
      </c>
    </row>
    <row r="29" spans="1:2" ht="13.5" thickBot="1">
      <c r="A29" s="227">
        <v>28</v>
      </c>
      <c r="B29" s="260" t="s">
        <v>379</v>
      </c>
    </row>
    <row r="30" spans="1:2" ht="13.5" thickBot="1">
      <c r="A30" s="227">
        <v>29</v>
      </c>
      <c r="B30" s="261" t="s">
        <v>380</v>
      </c>
    </row>
    <row r="31" spans="1:2" ht="13.5" thickBot="1">
      <c r="A31" s="227">
        <v>30</v>
      </c>
      <c r="B31" s="261" t="s">
        <v>381</v>
      </c>
    </row>
    <row r="32" spans="1:2" ht="13.5" thickBot="1">
      <c r="A32" s="227">
        <v>31</v>
      </c>
      <c r="B32" s="261" t="s">
        <v>382</v>
      </c>
    </row>
    <row r="33" spans="1:2" ht="18">
      <c r="A33" s="227">
        <v>32</v>
      </c>
      <c r="B33" s="262" t="s">
        <v>383</v>
      </c>
    </row>
    <row r="34" spans="1:2" ht="76.5">
      <c r="A34" s="227">
        <v>33</v>
      </c>
      <c r="B34" s="229" t="s">
        <v>384</v>
      </c>
    </row>
    <row r="35" spans="1:2" ht="12.75">
      <c r="A35" s="227">
        <v>34</v>
      </c>
      <c r="B35" s="258" t="s">
        <v>385</v>
      </c>
    </row>
    <row r="36" spans="1:2" ht="12.75">
      <c r="A36" s="227">
        <v>35</v>
      </c>
      <c r="B36" t="s">
        <v>386</v>
      </c>
    </row>
    <row r="37" spans="1:2" ht="38.25">
      <c r="A37" s="227">
        <v>36</v>
      </c>
      <c r="B37" s="258" t="s">
        <v>387</v>
      </c>
    </row>
    <row r="38" spans="1:2" ht="12.75">
      <c r="A38" s="227">
        <v>37</v>
      </c>
      <c r="B38" t="s">
        <v>388</v>
      </c>
    </row>
    <row r="39" spans="1:2" ht="38.25">
      <c r="A39" s="227">
        <v>38</v>
      </c>
      <c r="B39" s="258" t="s">
        <v>389</v>
      </c>
    </row>
    <row r="40" spans="1:2" ht="38.25">
      <c r="A40" s="227">
        <v>39</v>
      </c>
      <c r="B40" s="263" t="s">
        <v>390</v>
      </c>
    </row>
    <row r="41" spans="1:2" ht="12.75">
      <c r="A41" s="227">
        <v>40</v>
      </c>
      <c r="B41" s="258" t="s">
        <v>391</v>
      </c>
    </row>
    <row r="42" spans="1:2" ht="102">
      <c r="A42" s="227">
        <v>41</v>
      </c>
      <c r="B42" s="263" t="s">
        <v>392</v>
      </c>
    </row>
    <row r="43" spans="1:2" ht="76.5">
      <c r="A43" s="227">
        <v>42</v>
      </c>
      <c r="B43" s="258" t="s">
        <v>393</v>
      </c>
    </row>
    <row r="44" spans="1:2" ht="25.5">
      <c r="A44" s="227">
        <v>43</v>
      </c>
      <c r="B44" s="258" t="s">
        <v>394</v>
      </c>
    </row>
    <row r="45" spans="1:2" ht="12.75">
      <c r="A45" s="227">
        <v>44</v>
      </c>
      <c r="B45" s="229" t="s">
        <v>14</v>
      </c>
    </row>
    <row r="46" spans="1:2" ht="76.5">
      <c r="A46" s="227">
        <v>45</v>
      </c>
      <c r="B46" s="229" t="s">
        <v>395</v>
      </c>
    </row>
    <row r="47" spans="1:2" ht="51">
      <c r="A47" s="227">
        <v>46</v>
      </c>
      <c r="B47" s="257" t="s">
        <v>396</v>
      </c>
    </row>
    <row r="48" spans="1:2" ht="31.5">
      <c r="A48" s="227">
        <v>47</v>
      </c>
      <c r="B48" s="264" t="s">
        <v>397</v>
      </c>
    </row>
    <row r="49" spans="1:2" ht="76.5">
      <c r="A49" s="227">
        <v>48</v>
      </c>
      <c r="B49" s="257" t="s">
        <v>398</v>
      </c>
    </row>
    <row r="50" spans="1:2" ht="38.25">
      <c r="A50" s="227">
        <v>49</v>
      </c>
      <c r="B50" s="229" t="s">
        <v>399</v>
      </c>
    </row>
    <row r="51" spans="1:2" ht="38.25">
      <c r="A51" s="227">
        <v>50</v>
      </c>
      <c r="B51" s="229" t="s">
        <v>400</v>
      </c>
    </row>
    <row r="52" spans="1:2" ht="51">
      <c r="A52" s="227">
        <v>51</v>
      </c>
      <c r="B52" s="229" t="s">
        <v>401</v>
      </c>
    </row>
    <row r="53" spans="1:2" ht="12.75">
      <c r="A53" s="227">
        <v>52</v>
      </c>
      <c r="B53" s="258" t="s">
        <v>402</v>
      </c>
    </row>
    <row r="54" spans="1:2" ht="26.25" thickBot="1">
      <c r="A54" s="227">
        <v>53</v>
      </c>
      <c r="B54" s="229" t="s">
        <v>403</v>
      </c>
    </row>
    <row r="55" spans="1:2" ht="12.75">
      <c r="A55" s="227">
        <v>54</v>
      </c>
      <c r="B55" s="265" t="s">
        <v>404</v>
      </c>
    </row>
    <row r="56" spans="1:2" ht="102">
      <c r="A56" s="227">
        <v>55</v>
      </c>
      <c r="B56" s="229" t="s">
        <v>405</v>
      </c>
    </row>
    <row r="57" spans="1:2" ht="76.5">
      <c r="A57" s="227">
        <v>56</v>
      </c>
      <c r="B57" s="229" t="s">
        <v>406</v>
      </c>
    </row>
    <row r="58" spans="1:2" ht="25.5">
      <c r="A58" s="227">
        <v>57</v>
      </c>
      <c r="B58" s="229" t="s">
        <v>407</v>
      </c>
    </row>
    <row r="59" spans="1:2" ht="38.25">
      <c r="A59" s="227">
        <v>58</v>
      </c>
      <c r="B59" s="229" t="s">
        <v>408</v>
      </c>
    </row>
    <row r="60" spans="1:2" ht="102">
      <c r="A60" s="227">
        <v>59</v>
      </c>
      <c r="B60" s="257" t="s">
        <v>409</v>
      </c>
    </row>
    <row r="61" spans="1:2" ht="15.75">
      <c r="A61" s="227">
        <v>60</v>
      </c>
      <c r="B61" s="266" t="s">
        <v>410</v>
      </c>
    </row>
    <row r="62" spans="1:2" ht="12.75">
      <c r="A62" s="227">
        <v>61</v>
      </c>
      <c r="B62" s="257" t="s">
        <v>411</v>
      </c>
    </row>
    <row r="63" spans="1:2" ht="12.75">
      <c r="A63" s="227">
        <v>62</v>
      </c>
      <c r="B63" s="258" t="s">
        <v>412</v>
      </c>
    </row>
    <row r="64" spans="1:2" ht="12.75">
      <c r="A64" s="227">
        <v>63</v>
      </c>
      <c r="B64" s="229" t="s">
        <v>154</v>
      </c>
    </row>
    <row r="65" spans="1:2" ht="12.75">
      <c r="A65" s="227">
        <v>64</v>
      </c>
      <c r="B65" s="258" t="s">
        <v>413</v>
      </c>
    </row>
    <row r="66" spans="1:2" ht="12.75">
      <c r="A66" s="227">
        <v>65</v>
      </c>
      <c r="B66" s="229" t="s">
        <v>48</v>
      </c>
    </row>
    <row r="67" spans="1:2" ht="12.75">
      <c r="A67" s="227">
        <v>66</v>
      </c>
      <c r="B67" s="229" t="s">
        <v>414</v>
      </c>
    </row>
    <row r="68" spans="1:2" ht="12.75">
      <c r="A68" s="227">
        <v>67</v>
      </c>
      <c r="B68" s="229" t="s">
        <v>13</v>
      </c>
    </row>
    <row r="69" spans="1:2" ht="12.75">
      <c r="A69" s="227">
        <v>68</v>
      </c>
      <c r="B69" s="258" t="s">
        <v>415</v>
      </c>
    </row>
    <row r="70" spans="1:2" ht="12.75">
      <c r="A70" s="227">
        <v>69</v>
      </c>
      <c r="B70" s="257" t="s">
        <v>416</v>
      </c>
    </row>
    <row r="71" spans="1:2" ht="12.75">
      <c r="A71" s="227">
        <v>70</v>
      </c>
      <c r="B71" s="267" t="s">
        <v>417</v>
      </c>
    </row>
    <row r="72" spans="1:2" ht="12.75">
      <c r="A72" s="227">
        <v>71</v>
      </c>
      <c r="B72" s="229" t="s">
        <v>418</v>
      </c>
    </row>
    <row r="73" spans="1:2" ht="12.75">
      <c r="A73" s="227">
        <v>72</v>
      </c>
      <c r="B73" s="267" t="s">
        <v>419</v>
      </c>
    </row>
    <row r="74" spans="1:2" ht="15.75">
      <c r="A74" s="227">
        <v>73</v>
      </c>
      <c r="B74" s="266" t="s">
        <v>420</v>
      </c>
    </row>
    <row r="75" spans="1:2" ht="89.25">
      <c r="A75" s="227">
        <v>74</v>
      </c>
      <c r="B75" s="229" t="s">
        <v>421</v>
      </c>
    </row>
    <row r="76" spans="1:2" ht="51">
      <c r="A76" s="227">
        <v>75</v>
      </c>
      <c r="B76" s="229" t="s">
        <v>422</v>
      </c>
    </row>
    <row r="77" spans="1:2" ht="76.5">
      <c r="A77" s="227">
        <v>76</v>
      </c>
      <c r="B77" s="229" t="s">
        <v>423</v>
      </c>
    </row>
    <row r="78" spans="1:2" ht="12.75">
      <c r="A78" s="227">
        <v>77</v>
      </c>
      <c r="B78" s="268" t="s">
        <v>424</v>
      </c>
    </row>
    <row r="79" spans="1:2" ht="12.75">
      <c r="A79" s="227">
        <v>78</v>
      </c>
      <c r="B79" s="269" t="s">
        <v>425</v>
      </c>
    </row>
    <row r="80" spans="1:2" ht="12.75">
      <c r="A80" s="227">
        <v>79</v>
      </c>
      <c r="B80" s="270" t="s">
        <v>426</v>
      </c>
    </row>
    <row r="81" spans="1:2" ht="13.5" thickBot="1">
      <c r="A81" s="227">
        <v>80</v>
      </c>
      <c r="B81" s="271" t="s">
        <v>427</v>
      </c>
    </row>
    <row r="82" spans="1:2" ht="25.5">
      <c r="A82" s="227">
        <v>81</v>
      </c>
      <c r="B82" s="270" t="s">
        <v>428</v>
      </c>
    </row>
    <row r="83" spans="1:2" ht="12.75">
      <c r="A83" s="227">
        <v>82</v>
      </c>
      <c r="B83" s="270" t="s">
        <v>429</v>
      </c>
    </row>
    <row r="84" spans="1:2" ht="25.5">
      <c r="A84" s="227">
        <v>83</v>
      </c>
      <c r="B84" s="270" t="s">
        <v>430</v>
      </c>
    </row>
    <row r="85" spans="1:2" ht="25.5">
      <c r="A85" s="227">
        <v>84</v>
      </c>
      <c r="B85" s="270" t="s">
        <v>431</v>
      </c>
    </row>
    <row r="86" spans="1:2" ht="25.5">
      <c r="A86" s="227">
        <v>85</v>
      </c>
      <c r="B86" s="270" t="s">
        <v>432</v>
      </c>
    </row>
    <row r="87" spans="1:2" ht="15.75">
      <c r="A87" s="227">
        <v>86</v>
      </c>
      <c r="B87" s="266" t="s">
        <v>433</v>
      </c>
    </row>
    <row r="88" spans="1:2" ht="18">
      <c r="A88" s="227">
        <v>87</v>
      </c>
      <c r="B88" s="256" t="s">
        <v>434</v>
      </c>
    </row>
    <row r="89" spans="1:2" ht="15.75">
      <c r="A89" s="227">
        <v>88</v>
      </c>
      <c r="B89" s="272" t="s">
        <v>435</v>
      </c>
    </row>
    <row r="90" spans="1:2" ht="22.5">
      <c r="A90" s="227">
        <v>89</v>
      </c>
      <c r="B90" s="273" t="s">
        <v>436</v>
      </c>
    </row>
    <row r="91" spans="1:2" ht="45">
      <c r="A91" s="227">
        <v>90</v>
      </c>
      <c r="B91" s="273" t="s">
        <v>437</v>
      </c>
    </row>
    <row r="92" spans="1:2" ht="22.5">
      <c r="A92" s="227">
        <v>91</v>
      </c>
      <c r="B92" s="273" t="s">
        <v>438</v>
      </c>
    </row>
    <row r="93" spans="1:2" ht="57" thickBot="1">
      <c r="A93" s="227">
        <v>92</v>
      </c>
      <c r="B93" s="273" t="s">
        <v>439</v>
      </c>
    </row>
    <row r="94" spans="1:2" ht="13.5" thickBot="1">
      <c r="A94" s="227">
        <v>93</v>
      </c>
      <c r="B94" s="274" t="s">
        <v>440</v>
      </c>
    </row>
    <row r="95" spans="1:2" ht="13.5" thickBot="1">
      <c r="A95" s="227">
        <v>94</v>
      </c>
      <c r="B95" s="275" t="s">
        <v>441</v>
      </c>
    </row>
    <row r="96" spans="1:2" ht="13.5" thickBot="1">
      <c r="A96" s="227">
        <v>95</v>
      </c>
      <c r="B96" s="275" t="s">
        <v>442</v>
      </c>
    </row>
    <row r="97" spans="1:2" ht="23.25" thickBot="1">
      <c r="A97" s="227">
        <v>96</v>
      </c>
      <c r="B97" s="275" t="s">
        <v>443</v>
      </c>
    </row>
    <row r="98" spans="1:2" ht="12.75">
      <c r="A98" s="227">
        <v>97</v>
      </c>
      <c r="B98" s="276" t="s">
        <v>444</v>
      </c>
    </row>
    <row r="99" spans="1:2" ht="36">
      <c r="A99" s="227">
        <v>98</v>
      </c>
      <c r="B99" s="256" t="s">
        <v>445</v>
      </c>
    </row>
    <row r="100" spans="1:2" ht="15.75">
      <c r="A100" s="227">
        <v>99</v>
      </c>
      <c r="B100" s="272" t="s">
        <v>356</v>
      </c>
    </row>
    <row r="101" spans="1:2" ht="12.75">
      <c r="A101" s="227">
        <v>100</v>
      </c>
      <c r="B101" s="269" t="s">
        <v>446</v>
      </c>
    </row>
    <row r="102" spans="1:2" ht="12.75">
      <c r="A102" s="227">
        <v>101</v>
      </c>
      <c r="B102" s="229"/>
    </row>
    <row r="103" spans="1:2" ht="22.5">
      <c r="A103" s="227">
        <v>102</v>
      </c>
      <c r="B103" s="273" t="s">
        <v>447</v>
      </c>
    </row>
    <row r="104" spans="1:2" ht="25.5">
      <c r="A104" s="227">
        <v>103</v>
      </c>
      <c r="B104" s="269" t="s">
        <v>448</v>
      </c>
    </row>
    <row r="105" spans="1:2" ht="22.5">
      <c r="A105" s="227">
        <v>104</v>
      </c>
      <c r="B105" s="273" t="s">
        <v>449</v>
      </c>
    </row>
    <row r="106" spans="1:2" ht="12.75">
      <c r="A106" s="227">
        <v>105</v>
      </c>
      <c r="B106" s="269" t="s">
        <v>450</v>
      </c>
    </row>
    <row r="107" spans="1:2" ht="56.25">
      <c r="A107" s="227">
        <v>106</v>
      </c>
      <c r="B107" s="273" t="s">
        <v>451</v>
      </c>
    </row>
    <row r="108" spans="1:2" ht="12.75">
      <c r="A108" s="227">
        <v>107</v>
      </c>
      <c r="B108" s="269" t="s">
        <v>452</v>
      </c>
    </row>
    <row r="109" spans="1:2" ht="45">
      <c r="A109" s="227">
        <v>108</v>
      </c>
      <c r="B109" s="277" t="s">
        <v>453</v>
      </c>
    </row>
    <row r="110" spans="1:2" ht="12.75">
      <c r="A110" s="227">
        <v>109</v>
      </c>
      <c r="B110" s="278" t="s">
        <v>454</v>
      </c>
    </row>
    <row r="111" spans="1:2" ht="22.5">
      <c r="A111" s="227">
        <v>110</v>
      </c>
      <c r="B111" s="273" t="s">
        <v>455</v>
      </c>
    </row>
    <row r="112" spans="1:2" ht="25.5">
      <c r="A112" s="227">
        <v>111</v>
      </c>
      <c r="B112" s="229" t="s">
        <v>456</v>
      </c>
    </row>
    <row r="113" spans="1:2" ht="38.25">
      <c r="A113" s="227">
        <v>112</v>
      </c>
      <c r="B113" s="269" t="s">
        <v>457</v>
      </c>
    </row>
    <row r="114" spans="1:2" ht="22.5">
      <c r="A114" s="227">
        <v>113</v>
      </c>
      <c r="B114" s="273" t="s">
        <v>458</v>
      </c>
    </row>
    <row r="115" spans="1:2" ht="25.5">
      <c r="A115" s="227">
        <v>114</v>
      </c>
      <c r="B115" s="269" t="s">
        <v>459</v>
      </c>
    </row>
    <row r="116" spans="1:2" ht="45">
      <c r="A116" s="227">
        <v>115</v>
      </c>
      <c r="B116" s="273" t="s">
        <v>460</v>
      </c>
    </row>
    <row r="117" spans="1:2" ht="38.25">
      <c r="A117" s="227">
        <v>116</v>
      </c>
      <c r="B117" s="269" t="s">
        <v>461</v>
      </c>
    </row>
    <row r="118" spans="1:2" ht="12.75">
      <c r="A118" s="227">
        <v>117</v>
      </c>
      <c r="B118" s="229"/>
    </row>
    <row r="119" spans="1:2" ht="45">
      <c r="A119" s="227">
        <v>118</v>
      </c>
      <c r="B119" s="273" t="s">
        <v>462</v>
      </c>
    </row>
    <row r="120" spans="1:2" ht="12.75">
      <c r="A120" s="227">
        <v>119</v>
      </c>
      <c r="B120" s="269" t="s">
        <v>463</v>
      </c>
    </row>
    <row r="121" spans="1:2" ht="12.75">
      <c r="A121" s="227">
        <v>120</v>
      </c>
      <c r="B121" s="273" t="s">
        <v>464</v>
      </c>
    </row>
    <row r="122" spans="1:2" ht="12.75">
      <c r="A122" s="227">
        <v>121</v>
      </c>
      <c r="B122" s="269" t="s">
        <v>465</v>
      </c>
    </row>
    <row r="123" spans="1:2" ht="33.75">
      <c r="A123" s="227">
        <v>122</v>
      </c>
      <c r="B123" s="273" t="s">
        <v>466</v>
      </c>
    </row>
    <row r="124" spans="1:2" ht="38.25">
      <c r="A124" s="227">
        <v>123</v>
      </c>
      <c r="B124" s="269" t="s">
        <v>467</v>
      </c>
    </row>
    <row r="125" spans="1:2" ht="12.75">
      <c r="A125" s="227">
        <v>124</v>
      </c>
      <c r="B125" s="279" t="s">
        <v>468</v>
      </c>
    </row>
    <row r="126" spans="1:2" ht="12.75">
      <c r="A126" s="227">
        <v>125</v>
      </c>
      <c r="B126" s="279" t="s">
        <v>469</v>
      </c>
    </row>
    <row r="127" spans="1:2" ht="12.75">
      <c r="A127" s="227">
        <v>126</v>
      </c>
      <c r="B127" s="279" t="s">
        <v>470</v>
      </c>
    </row>
    <row r="128" spans="1:2" ht="12.75">
      <c r="A128" s="227">
        <v>127</v>
      </c>
      <c r="B128" s="279" t="s">
        <v>471</v>
      </c>
    </row>
    <row r="129" spans="1:2" ht="12.75">
      <c r="A129" s="227">
        <v>128</v>
      </c>
      <c r="B129" s="269" t="s">
        <v>472</v>
      </c>
    </row>
    <row r="130" spans="1:2" ht="12.75">
      <c r="A130" s="227">
        <v>129</v>
      </c>
      <c r="B130" s="279" t="s">
        <v>473</v>
      </c>
    </row>
    <row r="131" spans="1:2" ht="12.75">
      <c r="A131" s="227">
        <v>130</v>
      </c>
      <c r="B131" s="279" t="s">
        <v>474</v>
      </c>
    </row>
    <row r="132" spans="1:2" ht="12.75">
      <c r="A132" s="227">
        <v>131</v>
      </c>
      <c r="B132" s="279" t="s">
        <v>475</v>
      </c>
    </row>
    <row r="133" spans="1:2" ht="12.75">
      <c r="A133" s="227">
        <v>132</v>
      </c>
      <c r="B133" s="279" t="s">
        <v>476</v>
      </c>
    </row>
    <row r="134" spans="1:2" ht="12.75">
      <c r="A134" s="227">
        <v>133</v>
      </c>
      <c r="B134" s="279" t="s">
        <v>477</v>
      </c>
    </row>
    <row r="135" spans="1:2" ht="12.75">
      <c r="A135" s="227">
        <v>134</v>
      </c>
      <c r="B135" s="279" t="s">
        <v>478</v>
      </c>
    </row>
    <row r="136" spans="1:2" ht="12.75">
      <c r="A136" s="227">
        <v>135</v>
      </c>
      <c r="B136" s="279" t="s">
        <v>479</v>
      </c>
    </row>
    <row r="137" spans="1:2" ht="38.25">
      <c r="A137" s="227">
        <v>136</v>
      </c>
      <c r="B137" s="269" t="s">
        <v>480</v>
      </c>
    </row>
    <row r="138" spans="1:2" ht="25.5">
      <c r="A138" s="227">
        <v>137</v>
      </c>
      <c r="B138" s="269" t="s">
        <v>481</v>
      </c>
    </row>
    <row r="139" spans="1:2" ht="45">
      <c r="A139" s="227">
        <v>138</v>
      </c>
      <c r="B139" s="273" t="s">
        <v>482</v>
      </c>
    </row>
    <row r="140" spans="1:2" ht="38.25">
      <c r="A140" s="227">
        <v>139</v>
      </c>
      <c r="B140" s="280" t="s">
        <v>483</v>
      </c>
    </row>
    <row r="141" spans="1:2" ht="25.5">
      <c r="A141" s="227">
        <v>140</v>
      </c>
      <c r="B141" s="269" t="s">
        <v>484</v>
      </c>
    </row>
    <row r="142" spans="1:2" ht="33.75">
      <c r="A142" s="227">
        <v>141</v>
      </c>
      <c r="B142" s="273" t="s">
        <v>485</v>
      </c>
    </row>
    <row r="143" spans="1:2" ht="12.75">
      <c r="A143" s="227">
        <v>142</v>
      </c>
      <c r="B143" s="279" t="s">
        <v>486</v>
      </c>
    </row>
    <row r="144" spans="1:2" ht="22.5">
      <c r="A144" s="227">
        <v>143</v>
      </c>
      <c r="B144" s="273" t="s">
        <v>487</v>
      </c>
    </row>
    <row r="145" spans="1:2" ht="12.75">
      <c r="A145" s="227">
        <v>144</v>
      </c>
      <c r="B145" s="279" t="s">
        <v>488</v>
      </c>
    </row>
    <row r="146" spans="1:2" ht="12.75">
      <c r="A146" s="227">
        <v>145</v>
      </c>
      <c r="B146" s="279" t="s">
        <v>489</v>
      </c>
    </row>
    <row r="147" spans="1:2" ht="13.5" thickBot="1">
      <c r="A147" s="227">
        <v>146</v>
      </c>
      <c r="B147" s="281" t="s">
        <v>490</v>
      </c>
    </row>
    <row r="148" spans="1:2" ht="15.75">
      <c r="A148" s="227">
        <v>147</v>
      </c>
      <c r="B148" s="282" t="s">
        <v>491</v>
      </c>
    </row>
    <row r="149" spans="1:2" ht="12.75">
      <c r="A149" s="227">
        <v>148</v>
      </c>
      <c r="B149" s="269" t="s">
        <v>492</v>
      </c>
    </row>
    <row r="150" spans="1:2" ht="33.75">
      <c r="A150" s="227">
        <v>149</v>
      </c>
      <c r="B150" s="273" t="s">
        <v>493</v>
      </c>
    </row>
    <row r="151" spans="1:2" ht="12.75">
      <c r="A151" s="227">
        <v>150</v>
      </c>
      <c r="B151" s="269" t="s">
        <v>494</v>
      </c>
    </row>
    <row r="152" spans="1:2" ht="12.75">
      <c r="A152" s="227">
        <v>151</v>
      </c>
      <c r="B152" s="269" t="s">
        <v>495</v>
      </c>
    </row>
    <row r="153" spans="1:2" ht="12.75">
      <c r="A153" s="227">
        <v>152</v>
      </c>
      <c r="B153" s="269" t="s">
        <v>496</v>
      </c>
    </row>
    <row r="154" spans="1:2" ht="12.75">
      <c r="A154" s="227">
        <v>153</v>
      </c>
      <c r="B154" s="269" t="s">
        <v>497</v>
      </c>
    </row>
    <row r="155" spans="1:2" ht="12.75">
      <c r="A155" s="227">
        <v>154</v>
      </c>
      <c r="B155" s="269" t="s">
        <v>498</v>
      </c>
    </row>
    <row r="156" spans="1:2" ht="12.75">
      <c r="A156" s="227">
        <v>155</v>
      </c>
      <c r="B156" s="269" t="s">
        <v>499</v>
      </c>
    </row>
    <row r="157" spans="1:2" ht="12.75">
      <c r="A157" s="227">
        <v>156</v>
      </c>
      <c r="B157" s="269" t="s">
        <v>479</v>
      </c>
    </row>
    <row r="158" spans="1:2" ht="25.5">
      <c r="A158" s="227">
        <v>157</v>
      </c>
      <c r="B158" s="229" t="s">
        <v>500</v>
      </c>
    </row>
    <row r="159" spans="1:2" ht="12.75">
      <c r="A159" s="227">
        <v>158</v>
      </c>
      <c r="B159" s="269" t="s">
        <v>501</v>
      </c>
    </row>
    <row r="160" spans="1:2" ht="25.5">
      <c r="A160" s="227">
        <v>159</v>
      </c>
      <c r="B160" s="229" t="s">
        <v>339</v>
      </c>
    </row>
    <row r="161" spans="1:2" ht="33.75">
      <c r="A161" s="227">
        <v>160</v>
      </c>
      <c r="B161" s="273" t="s">
        <v>502</v>
      </c>
    </row>
    <row r="162" spans="1:2" ht="12.75">
      <c r="A162" s="227">
        <v>161</v>
      </c>
      <c r="B162" s="257" t="s">
        <v>473</v>
      </c>
    </row>
    <row r="163" spans="1:2" ht="12.75">
      <c r="A163" s="227">
        <v>162</v>
      </c>
      <c r="B163" s="257" t="s">
        <v>474</v>
      </c>
    </row>
    <row r="164" spans="1:2" ht="12.75">
      <c r="A164" s="227">
        <v>163</v>
      </c>
      <c r="B164" s="257" t="s">
        <v>475</v>
      </c>
    </row>
    <row r="165" spans="1:2" ht="12.75">
      <c r="A165" s="227">
        <v>164</v>
      </c>
      <c r="B165" s="257" t="s">
        <v>476</v>
      </c>
    </row>
    <row r="166" spans="1:2" ht="12.75">
      <c r="A166" s="227">
        <v>165</v>
      </c>
      <c r="B166" s="257" t="s">
        <v>503</v>
      </c>
    </row>
    <row r="167" spans="1:2" ht="12.75">
      <c r="A167" s="227">
        <v>166</v>
      </c>
      <c r="B167" s="257" t="s">
        <v>504</v>
      </c>
    </row>
    <row r="168" spans="1:2" ht="12.75">
      <c r="A168" s="227">
        <v>167</v>
      </c>
      <c r="B168" s="229" t="s">
        <v>505</v>
      </c>
    </row>
    <row r="169" spans="1:2" ht="36">
      <c r="A169" s="227">
        <v>168</v>
      </c>
      <c r="B169" s="256" t="s">
        <v>506</v>
      </c>
    </row>
    <row r="170" spans="1:2" ht="15.75">
      <c r="A170" s="227">
        <v>169</v>
      </c>
      <c r="B170" s="272" t="s">
        <v>507</v>
      </c>
    </row>
    <row r="171" spans="1:2" ht="15.75">
      <c r="A171" s="227">
        <v>170</v>
      </c>
      <c r="B171" s="266" t="s">
        <v>508</v>
      </c>
    </row>
    <row r="172" spans="1:2" ht="25.5">
      <c r="A172" s="227">
        <v>171</v>
      </c>
      <c r="B172" s="269" t="s">
        <v>509</v>
      </c>
    </row>
    <row r="173" spans="1:2" ht="45">
      <c r="A173" s="227">
        <v>172</v>
      </c>
      <c r="B173" s="283" t="s">
        <v>510</v>
      </c>
    </row>
    <row r="174" spans="1:2" ht="33.75">
      <c r="A174" s="227">
        <v>173</v>
      </c>
      <c r="B174" s="283" t="s">
        <v>511</v>
      </c>
    </row>
    <row r="175" spans="1:2" ht="33.75">
      <c r="A175" s="227">
        <v>174</v>
      </c>
      <c r="B175" s="283" t="s">
        <v>512</v>
      </c>
    </row>
    <row r="176" spans="1:2" ht="45">
      <c r="A176" s="227">
        <v>175</v>
      </c>
      <c r="B176" s="283" t="s">
        <v>513</v>
      </c>
    </row>
    <row r="177" spans="1:2" ht="13.5" thickBot="1">
      <c r="A177" s="227">
        <v>176</v>
      </c>
      <c r="B177" s="269" t="s">
        <v>514</v>
      </c>
    </row>
    <row r="178" spans="1:2" ht="34.5" thickBot="1">
      <c r="A178" s="227">
        <v>177</v>
      </c>
      <c r="B178" s="284" t="s">
        <v>515</v>
      </c>
    </row>
    <row r="179" spans="1:2" ht="23.25" thickBot="1">
      <c r="A179" s="227">
        <v>178</v>
      </c>
      <c r="B179" s="285" t="s">
        <v>516</v>
      </c>
    </row>
    <row r="180" spans="1:2" ht="23.25" thickBot="1">
      <c r="A180" s="227">
        <v>179</v>
      </c>
      <c r="B180" s="286" t="s">
        <v>517</v>
      </c>
    </row>
    <row r="181" spans="1:2" ht="23.25" thickBot="1">
      <c r="A181" s="227">
        <v>180</v>
      </c>
      <c r="B181" s="286" t="s">
        <v>518</v>
      </c>
    </row>
    <row r="182" spans="1:2" ht="23.25" thickBot="1">
      <c r="A182" s="227">
        <v>181</v>
      </c>
      <c r="B182" s="286" t="s">
        <v>519</v>
      </c>
    </row>
    <row r="183" spans="1:2" ht="13.5" thickBot="1">
      <c r="A183" s="227">
        <v>182</v>
      </c>
      <c r="B183" s="286" t="s">
        <v>520</v>
      </c>
    </row>
    <row r="184" spans="1:2" ht="13.5" thickBot="1">
      <c r="A184" s="227">
        <v>183</v>
      </c>
      <c r="B184" s="286" t="s">
        <v>521</v>
      </c>
    </row>
    <row r="185" spans="1:2" ht="13.5" thickBot="1">
      <c r="A185" s="227">
        <v>184</v>
      </c>
      <c r="B185" s="286" t="s">
        <v>522</v>
      </c>
    </row>
    <row r="186" spans="1:2" ht="45">
      <c r="A186" s="227">
        <v>185</v>
      </c>
      <c r="B186" s="287" t="s">
        <v>523</v>
      </c>
    </row>
    <row r="187" spans="1:2" ht="12.75">
      <c r="A187" s="227">
        <v>186</v>
      </c>
      <c r="B187" s="288" t="s">
        <v>524</v>
      </c>
    </row>
    <row r="188" spans="1:2" ht="12.75">
      <c r="A188" s="227">
        <v>187</v>
      </c>
      <c r="B188" s="269" t="s">
        <v>525</v>
      </c>
    </row>
    <row r="189" spans="1:2" ht="34.5" thickBot="1">
      <c r="A189" s="227">
        <v>188</v>
      </c>
      <c r="B189" s="289" t="s">
        <v>526</v>
      </c>
    </row>
    <row r="190" spans="1:2" ht="23.25" thickBot="1">
      <c r="A190" s="227">
        <v>189</v>
      </c>
      <c r="B190" s="286" t="s">
        <v>527</v>
      </c>
    </row>
    <row r="191" spans="1:2" ht="25.5">
      <c r="A191" s="227">
        <v>190</v>
      </c>
      <c r="B191" s="229" t="s">
        <v>528</v>
      </c>
    </row>
    <row r="192" spans="1:2" ht="38.25">
      <c r="A192" s="227">
        <v>191</v>
      </c>
      <c r="B192" s="269" t="s">
        <v>529</v>
      </c>
    </row>
    <row r="193" spans="1:2" ht="34.5" thickBot="1">
      <c r="A193" s="227">
        <v>192</v>
      </c>
      <c r="B193" s="273" t="s">
        <v>530</v>
      </c>
    </row>
    <row r="194" spans="1:2" ht="13.5" thickBot="1">
      <c r="A194" s="227">
        <v>193</v>
      </c>
      <c r="B194" s="290" t="s">
        <v>531</v>
      </c>
    </row>
    <row r="195" spans="1:2" ht="13.5" thickBot="1">
      <c r="A195" s="227">
        <v>194</v>
      </c>
      <c r="B195" s="291" t="s">
        <v>532</v>
      </c>
    </row>
    <row r="196" spans="1:2" ht="39" thickBot="1">
      <c r="A196" s="227">
        <v>195</v>
      </c>
      <c r="B196" s="229" t="s">
        <v>340</v>
      </c>
    </row>
    <row r="197" spans="1:2" ht="13.5" thickBot="1">
      <c r="A197" s="227">
        <v>196</v>
      </c>
      <c r="B197" s="290" t="s">
        <v>533</v>
      </c>
    </row>
    <row r="198" spans="1:2" ht="13.5" thickBot="1">
      <c r="A198" s="227">
        <v>197</v>
      </c>
      <c r="B198" s="291" t="s">
        <v>534</v>
      </c>
    </row>
    <row r="199" spans="1:2" ht="13.5" thickBot="1">
      <c r="A199" s="227">
        <v>198</v>
      </c>
      <c r="B199" s="291" t="s">
        <v>535</v>
      </c>
    </row>
    <row r="200" spans="1:2" ht="13.5" thickBot="1">
      <c r="A200" s="227">
        <v>199</v>
      </c>
      <c r="B200" s="291" t="s">
        <v>536</v>
      </c>
    </row>
    <row r="201" spans="1:2" ht="25.5">
      <c r="A201" s="227">
        <v>200</v>
      </c>
      <c r="B201" s="269" t="s">
        <v>537</v>
      </c>
    </row>
    <row r="202" spans="1:2" ht="34.5" thickBot="1">
      <c r="A202" s="227">
        <v>201</v>
      </c>
      <c r="B202" s="292" t="s">
        <v>538</v>
      </c>
    </row>
    <row r="203" spans="1:2" ht="38.25">
      <c r="A203" s="227">
        <v>202</v>
      </c>
      <c r="B203" s="269" t="s">
        <v>539</v>
      </c>
    </row>
    <row r="204" spans="1:2" ht="34.5" thickBot="1">
      <c r="A204" s="227">
        <v>203</v>
      </c>
      <c r="B204" s="292" t="s">
        <v>540</v>
      </c>
    </row>
    <row r="205" spans="1:2" ht="27">
      <c r="A205" s="227">
        <v>204</v>
      </c>
      <c r="B205" s="269" t="s">
        <v>541</v>
      </c>
    </row>
    <row r="206" spans="1:2" ht="12.75">
      <c r="A206" s="227">
        <v>205</v>
      </c>
      <c r="B206" s="283" t="s">
        <v>542</v>
      </c>
    </row>
    <row r="207" spans="1:2" ht="12.75">
      <c r="A207" s="227">
        <v>206</v>
      </c>
      <c r="B207" s="279" t="s">
        <v>543</v>
      </c>
    </row>
    <row r="208" spans="1:2" ht="15.75">
      <c r="A208" s="227">
        <v>207</v>
      </c>
      <c r="B208" s="272" t="s">
        <v>544</v>
      </c>
    </row>
    <row r="209" spans="1:2" ht="52.5">
      <c r="A209" s="227">
        <v>208</v>
      </c>
      <c r="B209" s="257" t="s">
        <v>545</v>
      </c>
    </row>
    <row r="210" spans="1:2" ht="45">
      <c r="A210" s="227">
        <v>209</v>
      </c>
      <c r="B210" s="283" t="s">
        <v>546</v>
      </c>
    </row>
    <row r="211" spans="1:2" ht="12.75">
      <c r="A211" s="227">
        <v>210</v>
      </c>
      <c r="B211" s="229" t="s">
        <v>547</v>
      </c>
    </row>
    <row r="212" spans="1:2" ht="25.5">
      <c r="A212" s="227">
        <v>211</v>
      </c>
      <c r="B212" s="257" t="s">
        <v>548</v>
      </c>
    </row>
    <row r="213" spans="1:2" ht="38.25">
      <c r="A213" s="227">
        <v>212</v>
      </c>
      <c r="B213" s="257" t="s">
        <v>549</v>
      </c>
    </row>
    <row r="214" spans="1:2" ht="45.75" thickBot="1">
      <c r="A214" s="227">
        <v>213</v>
      </c>
      <c r="B214" s="293" t="s">
        <v>550</v>
      </c>
    </row>
    <row r="215" spans="1:2" ht="12.75">
      <c r="A215" s="227">
        <v>214</v>
      </c>
      <c r="B215" s="229" t="s">
        <v>551</v>
      </c>
    </row>
    <row r="216" spans="1:2" ht="21">
      <c r="A216" s="227">
        <v>215</v>
      </c>
      <c r="B216" s="262" t="s">
        <v>552</v>
      </c>
    </row>
    <row r="217" spans="1:2" ht="12.75">
      <c r="A217" s="227">
        <v>216</v>
      </c>
      <c r="B217" s="229" t="s">
        <v>553</v>
      </c>
    </row>
    <row r="218" spans="1:2" ht="25.5">
      <c r="A218" s="227">
        <v>217</v>
      </c>
      <c r="B218" s="257" t="s">
        <v>554</v>
      </c>
    </row>
    <row r="219" spans="1:2" ht="33.75">
      <c r="A219" s="227">
        <v>218</v>
      </c>
      <c r="B219" s="273" t="s">
        <v>555</v>
      </c>
    </row>
    <row r="220" spans="1:2" ht="12.75">
      <c r="A220" s="227">
        <v>219</v>
      </c>
      <c r="B220" s="229" t="s">
        <v>556</v>
      </c>
    </row>
    <row r="221" spans="1:2" ht="51">
      <c r="A221" s="227">
        <v>220</v>
      </c>
      <c r="B221" s="229" t="s">
        <v>557</v>
      </c>
    </row>
    <row r="222" spans="1:2" ht="12.75">
      <c r="A222" s="227">
        <v>221</v>
      </c>
      <c r="B222" s="229" t="s">
        <v>558</v>
      </c>
    </row>
    <row r="223" spans="1:2" ht="51.75" thickBot="1">
      <c r="A223" s="227">
        <v>222</v>
      </c>
      <c r="B223" s="229" t="s">
        <v>559</v>
      </c>
    </row>
    <row r="224" spans="1:2" ht="13.5" thickBot="1">
      <c r="A224" s="227">
        <v>223</v>
      </c>
      <c r="B224" s="284" t="s">
        <v>560</v>
      </c>
    </row>
    <row r="225" spans="1:2" ht="13.5" thickBot="1">
      <c r="A225" s="227">
        <v>224</v>
      </c>
      <c r="B225" s="286" t="s">
        <v>561</v>
      </c>
    </row>
    <row r="226" spans="1:2" ht="13.5" thickBot="1">
      <c r="A226" s="227">
        <v>225</v>
      </c>
      <c r="B226" s="285" t="s">
        <v>562</v>
      </c>
    </row>
    <row r="227" spans="1:2" ht="13.5" thickBot="1">
      <c r="A227" s="227">
        <v>226</v>
      </c>
      <c r="B227" s="285" t="s">
        <v>563</v>
      </c>
    </row>
    <row r="228" spans="1:2" ht="12.75">
      <c r="A228" s="227">
        <v>227</v>
      </c>
      <c r="B228" s="279" t="s">
        <v>564</v>
      </c>
    </row>
    <row r="229" spans="1:2" ht="25.5">
      <c r="A229" s="227">
        <v>228</v>
      </c>
      <c r="B229" s="257" t="s">
        <v>565</v>
      </c>
    </row>
    <row r="230" spans="1:2" ht="51">
      <c r="A230" s="227">
        <v>229</v>
      </c>
      <c r="B230" s="229" t="s">
        <v>11</v>
      </c>
    </row>
    <row r="231" spans="1:2" ht="25.5">
      <c r="A231" s="227">
        <v>230</v>
      </c>
      <c r="B231" s="269" t="s">
        <v>566</v>
      </c>
    </row>
    <row r="232" spans="1:2" ht="68.25" thickBot="1">
      <c r="A232" s="227">
        <v>231</v>
      </c>
      <c r="B232" s="294" t="s">
        <v>567</v>
      </c>
    </row>
    <row r="233" spans="1:2" ht="13.5" thickBot="1">
      <c r="A233" s="227">
        <v>232</v>
      </c>
      <c r="B233" s="295" t="s">
        <v>568</v>
      </c>
    </row>
    <row r="234" spans="1:2" ht="38.25">
      <c r="A234" s="227">
        <v>233</v>
      </c>
      <c r="B234" s="257" t="s">
        <v>569</v>
      </c>
    </row>
    <row r="235" spans="1:2" ht="22.5">
      <c r="A235" s="227">
        <v>234</v>
      </c>
      <c r="B235" s="273" t="s">
        <v>570</v>
      </c>
    </row>
    <row r="236" spans="1:2" ht="25.5">
      <c r="A236" s="227">
        <v>235</v>
      </c>
      <c r="B236" s="257" t="s">
        <v>571</v>
      </c>
    </row>
    <row r="237" spans="1:2" ht="34.5" thickBot="1">
      <c r="A237" s="227">
        <v>236</v>
      </c>
      <c r="B237" s="273" t="s">
        <v>572</v>
      </c>
    </row>
    <row r="238" spans="1:2" ht="13.5" thickBot="1">
      <c r="A238" s="227">
        <v>237</v>
      </c>
      <c r="B238" s="284" t="s">
        <v>560</v>
      </c>
    </row>
    <row r="239" spans="1:2" ht="13.5" thickBot="1">
      <c r="A239" s="227">
        <v>238</v>
      </c>
      <c r="B239" s="286" t="s">
        <v>573</v>
      </c>
    </row>
    <row r="240" spans="1:2" ht="13.5" thickBot="1">
      <c r="A240" s="227">
        <v>239</v>
      </c>
      <c r="B240" s="286" t="s">
        <v>574</v>
      </c>
    </row>
    <row r="241" spans="1:2" ht="23.25" thickBot="1">
      <c r="A241" s="227">
        <v>240</v>
      </c>
      <c r="B241" s="285" t="s">
        <v>575</v>
      </c>
    </row>
    <row r="242" spans="1:2" ht="12.75">
      <c r="A242" s="227">
        <v>241</v>
      </c>
      <c r="B242" s="279" t="s">
        <v>576</v>
      </c>
    </row>
    <row r="243" spans="1:2" ht="25.5">
      <c r="A243" s="227">
        <v>242</v>
      </c>
      <c r="B243" s="257" t="s">
        <v>577</v>
      </c>
    </row>
    <row r="244" spans="1:2" ht="22.5">
      <c r="A244" s="227">
        <v>243</v>
      </c>
      <c r="B244" s="273" t="s">
        <v>578</v>
      </c>
    </row>
    <row r="245" spans="1:2" ht="38.25">
      <c r="A245" s="227">
        <v>244</v>
      </c>
      <c r="B245" s="257" t="s">
        <v>579</v>
      </c>
    </row>
    <row r="246" spans="1:2" ht="57" thickBot="1">
      <c r="A246" s="227">
        <v>245</v>
      </c>
      <c r="B246" s="292" t="s">
        <v>580</v>
      </c>
    </row>
    <row r="247" spans="1:2" ht="13.5" thickBot="1">
      <c r="A247" s="227">
        <v>246</v>
      </c>
      <c r="B247" s="285" t="s">
        <v>581</v>
      </c>
    </row>
    <row r="248" spans="1:2" ht="13.5" thickBot="1">
      <c r="A248" s="227">
        <v>247</v>
      </c>
      <c r="B248" s="285" t="s">
        <v>582</v>
      </c>
    </row>
    <row r="249" spans="1:2" ht="13.5" thickBot="1">
      <c r="A249" s="227">
        <v>248</v>
      </c>
      <c r="B249" s="286" t="s">
        <v>583</v>
      </c>
    </row>
    <row r="250" spans="1:2" ht="15.75">
      <c r="A250" s="227">
        <v>249</v>
      </c>
      <c r="B250" s="272" t="s">
        <v>361</v>
      </c>
    </row>
    <row r="251" spans="1:2" ht="38.25">
      <c r="A251" s="227">
        <v>250</v>
      </c>
      <c r="B251" s="257" t="s">
        <v>584</v>
      </c>
    </row>
    <row r="252" spans="1:2" ht="68.25" thickBot="1">
      <c r="A252" s="227">
        <v>251</v>
      </c>
      <c r="B252" s="273" t="s">
        <v>585</v>
      </c>
    </row>
    <row r="253" spans="1:2" ht="13.5" thickBot="1">
      <c r="A253" s="227">
        <v>252</v>
      </c>
      <c r="B253" s="296" t="s">
        <v>586</v>
      </c>
    </row>
    <row r="254" spans="1:2" ht="23.25" thickBot="1">
      <c r="A254" s="227">
        <v>253</v>
      </c>
      <c r="B254" s="297" t="s">
        <v>587</v>
      </c>
    </row>
    <row r="255" spans="1:2" ht="13.5" thickBot="1">
      <c r="A255" s="227">
        <v>254</v>
      </c>
      <c r="B255" s="298" t="s">
        <v>588</v>
      </c>
    </row>
    <row r="256" spans="1:2" ht="34.5" thickBot="1">
      <c r="A256" s="227">
        <v>255</v>
      </c>
      <c r="B256" s="286" t="s">
        <v>589</v>
      </c>
    </row>
    <row r="257" spans="1:2" ht="13.5" thickBot="1">
      <c r="A257" s="227">
        <v>256</v>
      </c>
      <c r="B257" s="286" t="s">
        <v>590</v>
      </c>
    </row>
    <row r="258" spans="1:2" ht="25.5">
      <c r="A258" s="227">
        <v>257</v>
      </c>
      <c r="B258" s="269" t="s">
        <v>591</v>
      </c>
    </row>
    <row r="259" spans="1:2" ht="34.5" thickBot="1">
      <c r="A259" s="227">
        <v>258</v>
      </c>
      <c r="B259" s="292" t="s">
        <v>592</v>
      </c>
    </row>
    <row r="260" spans="1:2" ht="13.5" thickBot="1">
      <c r="A260" s="227">
        <v>259</v>
      </c>
      <c r="B260" s="275" t="s">
        <v>593</v>
      </c>
    </row>
    <row r="261" spans="1:2" ht="13.5" thickBot="1">
      <c r="A261" s="227">
        <v>260</v>
      </c>
      <c r="B261" s="299" t="s">
        <v>594</v>
      </c>
    </row>
    <row r="262" spans="1:2" ht="13.5" thickBot="1">
      <c r="A262" s="227">
        <v>261</v>
      </c>
      <c r="B262" s="275" t="s">
        <v>595</v>
      </c>
    </row>
    <row r="263" spans="1:2" ht="25.5">
      <c r="A263" s="227">
        <v>262</v>
      </c>
      <c r="B263" s="269" t="s">
        <v>596</v>
      </c>
    </row>
    <row r="264" spans="1:2" ht="45">
      <c r="A264" s="227">
        <v>263</v>
      </c>
      <c r="B264" s="283" t="s">
        <v>597</v>
      </c>
    </row>
    <row r="265" spans="1:2" ht="57" thickBot="1">
      <c r="A265" s="227">
        <v>264</v>
      </c>
      <c r="B265" s="283" t="s">
        <v>598</v>
      </c>
    </row>
    <row r="266" spans="1:2" ht="13.5" thickBot="1">
      <c r="A266" s="227">
        <v>265</v>
      </c>
      <c r="B266" s="284" t="s">
        <v>599</v>
      </c>
    </row>
    <row r="267" spans="1:2" ht="23.25" thickBot="1">
      <c r="A267" s="227">
        <v>266</v>
      </c>
      <c r="B267" s="285" t="s">
        <v>600</v>
      </c>
    </row>
    <row r="268" spans="1:2" ht="13.5" thickBot="1">
      <c r="A268" s="227">
        <v>267</v>
      </c>
      <c r="B268" s="286" t="s">
        <v>601</v>
      </c>
    </row>
    <row r="269" spans="1:2" ht="13.5" thickBot="1">
      <c r="A269" s="227">
        <v>268</v>
      </c>
      <c r="B269" s="286" t="s">
        <v>602</v>
      </c>
    </row>
    <row r="270" spans="1:2" ht="13.5" thickBot="1">
      <c r="A270" s="227">
        <v>269</v>
      </c>
      <c r="B270" s="286" t="s">
        <v>603</v>
      </c>
    </row>
    <row r="271" spans="1:2" ht="13.5" thickBot="1">
      <c r="A271" s="227">
        <v>270</v>
      </c>
      <c r="B271" s="286" t="s">
        <v>604</v>
      </c>
    </row>
    <row r="272" spans="1:2" ht="13.5" thickBot="1">
      <c r="A272" s="227">
        <v>271</v>
      </c>
      <c r="B272" s="286" t="s">
        <v>605</v>
      </c>
    </row>
    <row r="273" spans="1:2" ht="13.5" thickBot="1">
      <c r="A273" s="227">
        <v>272</v>
      </c>
      <c r="B273" s="291" t="s">
        <v>606</v>
      </c>
    </row>
    <row r="274" spans="1:2" ht="13.5" thickBot="1">
      <c r="A274" s="227">
        <v>273</v>
      </c>
      <c r="B274" s="291" t="s">
        <v>607</v>
      </c>
    </row>
    <row r="275" spans="1:2" ht="13.5" thickBot="1">
      <c r="A275" s="227">
        <v>274</v>
      </c>
      <c r="B275" s="291" t="s">
        <v>608</v>
      </c>
    </row>
    <row r="276" spans="1:2" ht="13.5" thickBot="1">
      <c r="A276" s="227">
        <v>275</v>
      </c>
      <c r="B276" s="286" t="s">
        <v>609</v>
      </c>
    </row>
    <row r="277" spans="1:2" ht="12.75">
      <c r="A277" s="227">
        <v>276</v>
      </c>
      <c r="B277" s="300" t="s">
        <v>610</v>
      </c>
    </row>
    <row r="278" spans="1:2" ht="13.5" thickBot="1">
      <c r="A278" s="227">
        <v>277</v>
      </c>
      <c r="B278" s="301" t="s">
        <v>611</v>
      </c>
    </row>
    <row r="279" spans="1:2" ht="13.5" thickBot="1">
      <c r="A279" s="227">
        <v>278</v>
      </c>
      <c r="B279" s="229" t="s">
        <v>612</v>
      </c>
    </row>
    <row r="280" spans="1:2" ht="13.5" thickBot="1">
      <c r="A280" s="227">
        <v>279</v>
      </c>
      <c r="B280" s="302" t="s">
        <v>613</v>
      </c>
    </row>
    <row r="281" spans="1:2" ht="25.5">
      <c r="A281" s="227">
        <v>280</v>
      </c>
      <c r="B281" s="257" t="s">
        <v>614</v>
      </c>
    </row>
    <row r="282" spans="1:2" ht="12.75">
      <c r="A282" s="227">
        <v>281</v>
      </c>
      <c r="B282" s="273" t="s">
        <v>615</v>
      </c>
    </row>
    <row r="283" spans="1:2" ht="22.5">
      <c r="A283" s="227">
        <v>282</v>
      </c>
      <c r="B283" s="273" t="s">
        <v>616</v>
      </c>
    </row>
    <row r="284" spans="1:2" ht="38.25">
      <c r="A284" s="227">
        <v>283</v>
      </c>
      <c r="B284" s="257" t="s">
        <v>617</v>
      </c>
    </row>
    <row r="285" spans="1:2" ht="57" thickBot="1">
      <c r="A285" s="227">
        <v>284</v>
      </c>
      <c r="B285" s="292" t="s">
        <v>618</v>
      </c>
    </row>
    <row r="286" spans="1:2" ht="38.25">
      <c r="A286" s="227">
        <v>285</v>
      </c>
      <c r="B286" s="257" t="s">
        <v>619</v>
      </c>
    </row>
    <row r="287" spans="1:2" ht="13.5" thickBot="1">
      <c r="A287" s="227">
        <v>286</v>
      </c>
      <c r="B287" s="292" t="s">
        <v>620</v>
      </c>
    </row>
    <row r="288" spans="1:2" ht="26.25" thickBot="1">
      <c r="A288" s="227">
        <v>287</v>
      </c>
      <c r="B288" s="257" t="s">
        <v>621</v>
      </c>
    </row>
    <row r="289" spans="1:2" ht="13.5" thickBot="1">
      <c r="A289" s="227">
        <v>288</v>
      </c>
      <c r="B289" s="298" t="s">
        <v>622</v>
      </c>
    </row>
    <row r="290" spans="1:2" ht="23.25" thickBot="1">
      <c r="A290" s="227">
        <v>289</v>
      </c>
      <c r="B290" s="286" t="s">
        <v>623</v>
      </c>
    </row>
    <row r="291" spans="1:2" ht="13.5" thickBot="1">
      <c r="A291" s="227">
        <v>290</v>
      </c>
      <c r="B291" s="286" t="s">
        <v>624</v>
      </c>
    </row>
    <row r="292" spans="1:2" ht="38.25">
      <c r="A292" s="227">
        <v>291</v>
      </c>
      <c r="B292" s="257" t="s">
        <v>625</v>
      </c>
    </row>
    <row r="293" spans="1:2" ht="45.75" thickBot="1">
      <c r="A293" s="227">
        <v>292</v>
      </c>
      <c r="B293" s="292" t="s">
        <v>626</v>
      </c>
    </row>
    <row r="294" spans="1:2" ht="25.5">
      <c r="A294" s="227">
        <v>293</v>
      </c>
      <c r="B294" s="257" t="s">
        <v>627</v>
      </c>
    </row>
    <row r="295" spans="1:2" ht="34.5" thickBot="1">
      <c r="A295" s="227">
        <v>294</v>
      </c>
      <c r="B295" s="289" t="s">
        <v>628</v>
      </c>
    </row>
    <row r="296" spans="1:2" ht="13.5" thickBot="1">
      <c r="A296" s="227">
        <v>295</v>
      </c>
      <c r="B296" s="285" t="s">
        <v>599</v>
      </c>
    </row>
    <row r="297" spans="1:2" ht="13.5" thickBot="1">
      <c r="A297" s="227">
        <v>296</v>
      </c>
      <c r="B297" s="286" t="s">
        <v>629</v>
      </c>
    </row>
    <row r="298" spans="1:2" ht="13.5" thickBot="1">
      <c r="A298" s="227">
        <v>297</v>
      </c>
      <c r="B298" s="285" t="s">
        <v>630</v>
      </c>
    </row>
    <row r="299" spans="1:2" ht="13.5" thickBot="1">
      <c r="A299" s="227">
        <v>298</v>
      </c>
      <c r="B299" s="285" t="s">
        <v>631</v>
      </c>
    </row>
    <row r="300" spans="1:2" ht="51">
      <c r="A300" s="227">
        <v>299</v>
      </c>
      <c r="B300" s="257" t="s">
        <v>632</v>
      </c>
    </row>
    <row r="301" spans="1:2" ht="34.5" thickBot="1">
      <c r="A301" s="227">
        <v>300</v>
      </c>
      <c r="B301" s="289" t="s">
        <v>633</v>
      </c>
    </row>
    <row r="302" spans="1:2" ht="13.5" thickBot="1">
      <c r="A302" s="227">
        <v>301</v>
      </c>
      <c r="B302" s="285" t="s">
        <v>631</v>
      </c>
    </row>
    <row r="303" spans="1:2" ht="51.75" thickBot="1">
      <c r="A303" s="227">
        <v>302</v>
      </c>
      <c r="B303" s="257" t="s">
        <v>634</v>
      </c>
    </row>
    <row r="304" spans="1:2" ht="13.5" thickBot="1">
      <c r="A304" s="227">
        <v>303</v>
      </c>
      <c r="B304" s="284" t="s">
        <v>635</v>
      </c>
    </row>
    <row r="305" spans="1:2" ht="13.5" thickBot="1">
      <c r="A305" s="227">
        <v>304</v>
      </c>
      <c r="B305" s="285" t="s">
        <v>636</v>
      </c>
    </row>
    <row r="306" spans="1:2" ht="13.5" thickBot="1">
      <c r="A306" s="227">
        <v>305</v>
      </c>
      <c r="B306" s="285" t="s">
        <v>637</v>
      </c>
    </row>
    <row r="307" spans="1:2" ht="13.5" thickBot="1">
      <c r="A307" s="227">
        <v>306</v>
      </c>
      <c r="B307" s="285" t="s">
        <v>638</v>
      </c>
    </row>
    <row r="308" spans="1:2" ht="39">
      <c r="A308" s="227">
        <v>307</v>
      </c>
      <c r="B308" s="262" t="s">
        <v>639</v>
      </c>
    </row>
    <row r="309" spans="1:2" ht="15.75">
      <c r="A309" s="227">
        <v>308</v>
      </c>
      <c r="B309" s="272" t="s">
        <v>640</v>
      </c>
    </row>
    <row r="310" spans="1:2" ht="45">
      <c r="A310" s="227">
        <v>309</v>
      </c>
      <c r="B310" s="283" t="s">
        <v>641</v>
      </c>
    </row>
    <row r="311" spans="1:2" ht="21">
      <c r="A311" s="227">
        <v>310</v>
      </c>
      <c r="B311" s="303" t="s">
        <v>642</v>
      </c>
    </row>
    <row r="312" spans="1:2" ht="25.5">
      <c r="A312" s="227">
        <v>311</v>
      </c>
      <c r="B312" s="257" t="s">
        <v>643</v>
      </c>
    </row>
    <row r="313" spans="1:2" ht="39" thickBot="1">
      <c r="A313" s="227">
        <v>312</v>
      </c>
      <c r="B313" s="257" t="s">
        <v>644</v>
      </c>
    </row>
    <row r="314" spans="1:2" ht="13.5" thickBot="1">
      <c r="A314" s="227">
        <v>313</v>
      </c>
      <c r="B314" s="298" t="s">
        <v>645</v>
      </c>
    </row>
    <row r="315" spans="1:2" ht="38.25">
      <c r="A315" s="227">
        <v>314</v>
      </c>
      <c r="B315" s="257" t="s">
        <v>646</v>
      </c>
    </row>
    <row r="316" spans="1:2" ht="12.75">
      <c r="A316" s="227">
        <v>315</v>
      </c>
      <c r="B316" s="229"/>
    </row>
    <row r="317" spans="1:2" ht="12.75">
      <c r="A317" s="227">
        <v>316</v>
      </c>
      <c r="B317" s="229" t="s">
        <v>647</v>
      </c>
    </row>
    <row r="318" spans="1:2" ht="76.5">
      <c r="A318" s="227">
        <v>317</v>
      </c>
      <c r="B318" s="229" t="s">
        <v>648</v>
      </c>
    </row>
    <row r="319" spans="1:2" ht="38.25">
      <c r="A319" s="227">
        <v>318</v>
      </c>
      <c r="B319" s="257" t="s">
        <v>649</v>
      </c>
    </row>
    <row r="320" spans="1:2" ht="63.75">
      <c r="A320" s="227">
        <v>319</v>
      </c>
      <c r="B320" s="257" t="s">
        <v>650</v>
      </c>
    </row>
    <row r="321" spans="1:2" ht="25.5">
      <c r="A321" s="227">
        <v>320</v>
      </c>
      <c r="B321" s="257" t="s">
        <v>651</v>
      </c>
    </row>
    <row r="322" spans="1:2" ht="36">
      <c r="A322" s="227">
        <v>321</v>
      </c>
      <c r="B322" s="262" t="s">
        <v>652</v>
      </c>
    </row>
    <row r="323" spans="1:2" ht="25.5">
      <c r="A323" s="227">
        <v>322</v>
      </c>
      <c r="B323" s="269" t="s">
        <v>653</v>
      </c>
    </row>
    <row r="324" spans="1:2" ht="45">
      <c r="A324" s="227">
        <v>323</v>
      </c>
      <c r="B324" s="273" t="s">
        <v>654</v>
      </c>
    </row>
    <row r="325" spans="1:2" ht="23.25" thickBot="1">
      <c r="A325" s="227">
        <v>324</v>
      </c>
      <c r="B325" s="294" t="s">
        <v>655</v>
      </c>
    </row>
    <row r="326" spans="1:2" ht="13.5" thickBot="1">
      <c r="A326" s="227">
        <v>325</v>
      </c>
      <c r="B326" s="284" t="s">
        <v>656</v>
      </c>
    </row>
    <row r="327" spans="1:2" ht="13.5" thickBot="1">
      <c r="A327" s="227">
        <v>326</v>
      </c>
      <c r="B327" s="285" t="s">
        <v>657</v>
      </c>
    </row>
    <row r="328" spans="1:2" ht="38.25">
      <c r="A328" s="227">
        <v>327</v>
      </c>
      <c r="B328" s="269" t="s">
        <v>658</v>
      </c>
    </row>
    <row r="329" spans="1:2" ht="33.75">
      <c r="A329" s="227">
        <v>328</v>
      </c>
      <c r="B329" s="273" t="s">
        <v>659</v>
      </c>
    </row>
    <row r="330" spans="1:2" ht="38.25">
      <c r="A330" s="227">
        <v>329</v>
      </c>
      <c r="B330" s="269" t="s">
        <v>660</v>
      </c>
    </row>
    <row r="331" spans="1:2" ht="56.25">
      <c r="A331" s="227">
        <v>330</v>
      </c>
      <c r="B331" s="273" t="s">
        <v>661</v>
      </c>
    </row>
    <row r="332" spans="1:2" ht="38.25">
      <c r="A332" s="227">
        <v>331</v>
      </c>
      <c r="B332" s="269" t="s">
        <v>662</v>
      </c>
    </row>
    <row r="333" spans="1:2" ht="60">
      <c r="A333" s="227">
        <v>332</v>
      </c>
      <c r="B333" s="304" t="s">
        <v>663</v>
      </c>
    </row>
    <row r="334" spans="1:2" ht="84.75" thickBot="1">
      <c r="A334" s="227">
        <v>333</v>
      </c>
      <c r="B334" s="304" t="s">
        <v>664</v>
      </c>
    </row>
    <row r="335" spans="1:2" ht="13.5" thickBot="1">
      <c r="A335" s="227">
        <v>334</v>
      </c>
      <c r="B335" s="305" t="s">
        <v>665</v>
      </c>
    </row>
    <row r="336" spans="1:2" ht="13.5" thickBot="1">
      <c r="A336" s="227">
        <v>335</v>
      </c>
      <c r="B336" s="306" t="s">
        <v>666</v>
      </c>
    </row>
    <row r="337" spans="1:2" ht="13.5" thickBot="1">
      <c r="A337" s="227">
        <v>336</v>
      </c>
      <c r="B337" s="306" t="s">
        <v>667</v>
      </c>
    </row>
    <row r="338" spans="1:2" ht="13.5" thickBot="1">
      <c r="A338" s="227">
        <v>337</v>
      </c>
      <c r="B338" s="306" t="s">
        <v>668</v>
      </c>
    </row>
    <row r="339" spans="1:2" ht="13.5" thickBot="1">
      <c r="A339" s="227">
        <v>338</v>
      </c>
      <c r="B339" s="307" t="s">
        <v>669</v>
      </c>
    </row>
    <row r="340" spans="1:2" ht="12.75">
      <c r="A340" s="227">
        <v>339</v>
      </c>
      <c r="B340" s="308" t="s">
        <v>670</v>
      </c>
    </row>
    <row r="341" spans="1:2" ht="51">
      <c r="A341" s="227">
        <v>340</v>
      </c>
      <c r="B341" s="257" t="s">
        <v>671</v>
      </c>
    </row>
    <row r="342" spans="1:2" ht="15.75">
      <c r="A342" s="227">
        <v>341</v>
      </c>
      <c r="B342" s="272" t="s">
        <v>367</v>
      </c>
    </row>
    <row r="343" spans="1:2" ht="25.5">
      <c r="A343" s="227">
        <v>342</v>
      </c>
      <c r="B343" s="269" t="s">
        <v>672</v>
      </c>
    </row>
    <row r="344" spans="1:2" ht="22.5">
      <c r="A344" s="227">
        <v>343</v>
      </c>
      <c r="B344" s="273" t="s">
        <v>673</v>
      </c>
    </row>
    <row r="345" spans="1:2" ht="38.25">
      <c r="A345" s="227">
        <v>344</v>
      </c>
      <c r="B345" s="269" t="s">
        <v>674</v>
      </c>
    </row>
    <row r="346" spans="1:2" ht="33.75">
      <c r="A346" s="227">
        <v>345</v>
      </c>
      <c r="B346" s="273" t="s">
        <v>675</v>
      </c>
    </row>
    <row r="347" spans="1:2" ht="25.5">
      <c r="A347" s="227">
        <v>346</v>
      </c>
      <c r="B347" s="269" t="s">
        <v>676</v>
      </c>
    </row>
    <row r="348" spans="1:2" ht="45">
      <c r="A348" s="227">
        <v>347</v>
      </c>
      <c r="B348" s="273" t="s">
        <v>677</v>
      </c>
    </row>
    <row r="349" spans="1:2" ht="12.75">
      <c r="A349" s="227">
        <v>348</v>
      </c>
      <c r="B349" s="269" t="s">
        <v>678</v>
      </c>
    </row>
    <row r="350" spans="1:2" ht="33.75">
      <c r="A350" s="227">
        <v>349</v>
      </c>
      <c r="B350" s="273" t="s">
        <v>679</v>
      </c>
    </row>
    <row r="351" spans="1:2" ht="25.5">
      <c r="A351" s="227">
        <v>350</v>
      </c>
      <c r="B351" s="269" t="s">
        <v>680</v>
      </c>
    </row>
    <row r="352" spans="1:2" ht="22.5">
      <c r="A352" s="227">
        <v>351</v>
      </c>
      <c r="B352" s="273" t="s">
        <v>681</v>
      </c>
    </row>
    <row r="353" spans="1:2" ht="12.75">
      <c r="A353" s="227">
        <v>352</v>
      </c>
      <c r="B353" s="269" t="s">
        <v>682</v>
      </c>
    </row>
    <row r="354" spans="1:2" ht="33.75">
      <c r="A354" s="227">
        <v>353</v>
      </c>
      <c r="B354" s="273" t="s">
        <v>683</v>
      </c>
    </row>
    <row r="355" spans="1:2" ht="51">
      <c r="A355" s="227">
        <v>354</v>
      </c>
      <c r="B355" s="257" t="s">
        <v>684</v>
      </c>
    </row>
    <row r="356" spans="1:2" ht="25.5">
      <c r="A356" s="227">
        <v>355</v>
      </c>
      <c r="B356" s="257" t="s">
        <v>685</v>
      </c>
    </row>
    <row r="357" spans="1:2" ht="51">
      <c r="A357" s="227">
        <v>356</v>
      </c>
      <c r="B357" s="257" t="s">
        <v>686</v>
      </c>
    </row>
    <row r="358" spans="1:2" ht="26.25" thickBot="1">
      <c r="A358" s="227">
        <v>357</v>
      </c>
      <c r="B358" s="269" t="s">
        <v>687</v>
      </c>
    </row>
    <row r="359" spans="1:2" ht="13.5" thickBot="1">
      <c r="A359" s="227">
        <v>358</v>
      </c>
      <c r="B359" s="298" t="s">
        <v>688</v>
      </c>
    </row>
    <row r="360" spans="1:2" ht="13.5" thickBot="1">
      <c r="A360" s="227">
        <v>359</v>
      </c>
      <c r="B360" s="286" t="s">
        <v>689</v>
      </c>
    </row>
    <row r="361" spans="1:2" ht="63.75">
      <c r="A361" s="227">
        <v>360</v>
      </c>
      <c r="B361" s="269" t="s">
        <v>690</v>
      </c>
    </row>
    <row r="362" spans="1:2" ht="45">
      <c r="A362" s="227">
        <v>361</v>
      </c>
      <c r="B362" s="273" t="s">
        <v>691</v>
      </c>
    </row>
    <row r="363" spans="1:2" ht="23.25" thickBot="1">
      <c r="A363" s="227">
        <v>362</v>
      </c>
      <c r="B363" s="273" t="s">
        <v>692</v>
      </c>
    </row>
    <row r="364" spans="1:2" ht="13.5" thickBot="1">
      <c r="A364" s="227">
        <v>363</v>
      </c>
      <c r="B364" s="298" t="s">
        <v>693</v>
      </c>
    </row>
    <row r="365" spans="1:2" ht="13.5" thickBot="1">
      <c r="A365" s="227">
        <v>364</v>
      </c>
      <c r="B365" s="286" t="s">
        <v>694</v>
      </c>
    </row>
    <row r="366" spans="1:2" ht="15.75">
      <c r="A366" s="227">
        <v>365</v>
      </c>
      <c r="B366" s="272" t="s">
        <v>695</v>
      </c>
    </row>
    <row r="367" spans="1:2" ht="12.75">
      <c r="A367" s="227">
        <v>366</v>
      </c>
      <c r="B367" s="257" t="s">
        <v>696</v>
      </c>
    </row>
    <row r="368" spans="1:2" ht="12.75">
      <c r="A368" s="227">
        <v>367</v>
      </c>
      <c r="B368" s="309" t="s">
        <v>697</v>
      </c>
    </row>
    <row r="369" spans="1:2" ht="12.75">
      <c r="A369" s="227">
        <v>368</v>
      </c>
      <c r="B369" s="309" t="s">
        <v>698</v>
      </c>
    </row>
    <row r="370" spans="1:2" ht="12.75">
      <c r="A370" s="227">
        <v>369</v>
      </c>
      <c r="B370" s="309" t="s">
        <v>699</v>
      </c>
    </row>
    <row r="371" spans="1:2" ht="12.75">
      <c r="A371" s="227">
        <v>370</v>
      </c>
      <c r="B371" s="309" t="s">
        <v>700</v>
      </c>
    </row>
    <row r="372" spans="1:2" ht="12.75">
      <c r="A372" s="227">
        <v>371</v>
      </c>
      <c r="B372" s="309" t="s">
        <v>701</v>
      </c>
    </row>
    <row r="373" spans="1:2" ht="12.75">
      <c r="A373" s="227">
        <v>372</v>
      </c>
      <c r="B373" s="309" t="s">
        <v>702</v>
      </c>
    </row>
    <row r="374" spans="1:2" ht="12.75">
      <c r="A374" s="227">
        <v>373</v>
      </c>
      <c r="B374" s="309" t="s">
        <v>703</v>
      </c>
    </row>
    <row r="375" spans="1:2" ht="12.75">
      <c r="A375" s="227">
        <v>374</v>
      </c>
      <c r="B375" s="309" t="s">
        <v>704</v>
      </c>
    </row>
    <row r="376" spans="1:2" ht="12.75">
      <c r="A376" s="227">
        <v>375</v>
      </c>
      <c r="B376" s="309" t="s">
        <v>705</v>
      </c>
    </row>
    <row r="377" spans="1:2" ht="12.75">
      <c r="A377" s="227">
        <v>376</v>
      </c>
      <c r="B377" s="309" t="s">
        <v>706</v>
      </c>
    </row>
    <row r="378" spans="1:2" ht="12.75">
      <c r="A378" s="227">
        <v>377</v>
      </c>
      <c r="B378" s="309" t="s">
        <v>707</v>
      </c>
    </row>
    <row r="379" spans="1:2" ht="12.75">
      <c r="A379" s="227">
        <v>378</v>
      </c>
      <c r="B379" s="309" t="s">
        <v>708</v>
      </c>
    </row>
    <row r="380" spans="1:2" ht="12.75">
      <c r="A380" s="227">
        <v>379</v>
      </c>
      <c r="B380" s="309" t="s">
        <v>709</v>
      </c>
    </row>
    <row r="381" spans="1:2" ht="12.75">
      <c r="A381" s="227">
        <v>380</v>
      </c>
      <c r="B381" s="309" t="s">
        <v>710</v>
      </c>
    </row>
    <row r="382" spans="1:2" ht="12.75">
      <c r="A382" s="227">
        <v>381</v>
      </c>
      <c r="B382" s="309" t="s">
        <v>711</v>
      </c>
    </row>
    <row r="383" spans="1:2" ht="12.75">
      <c r="A383" s="227">
        <v>382</v>
      </c>
      <c r="B383" s="309" t="s">
        <v>712</v>
      </c>
    </row>
    <row r="384" spans="1:2" ht="12.75">
      <c r="A384" s="227">
        <v>383</v>
      </c>
      <c r="B384" s="309" t="s">
        <v>713</v>
      </c>
    </row>
    <row r="385" spans="1:2" ht="12.75">
      <c r="A385" s="227">
        <v>384</v>
      </c>
      <c r="B385" s="309" t="s">
        <v>714</v>
      </c>
    </row>
    <row r="386" spans="1:2" ht="12.75">
      <c r="A386" s="227">
        <v>385</v>
      </c>
      <c r="B386" s="309" t="s">
        <v>715</v>
      </c>
    </row>
    <row r="387" spans="1:2" ht="12.75">
      <c r="A387" s="227">
        <v>386</v>
      </c>
      <c r="B387" s="309" t="s">
        <v>716</v>
      </c>
    </row>
    <row r="388" spans="1:2" ht="12.75">
      <c r="A388" s="227">
        <v>387</v>
      </c>
      <c r="B388" s="309" t="s">
        <v>717</v>
      </c>
    </row>
    <row r="389" spans="1:2" ht="12.75">
      <c r="A389" s="227">
        <v>388</v>
      </c>
      <c r="B389" s="309" t="s">
        <v>221</v>
      </c>
    </row>
    <row r="390" spans="1:2" ht="12.75">
      <c r="A390" s="227">
        <v>389</v>
      </c>
      <c r="B390" s="309" t="s">
        <v>718</v>
      </c>
    </row>
    <row r="391" spans="1:2" ht="12.75">
      <c r="A391" s="227">
        <v>390</v>
      </c>
      <c r="B391" s="309" t="s">
        <v>719</v>
      </c>
    </row>
    <row r="392" spans="1:2" ht="12.75">
      <c r="A392" s="227">
        <v>391</v>
      </c>
      <c r="B392" s="309" t="s">
        <v>720</v>
      </c>
    </row>
    <row r="393" spans="1:2" ht="12.75">
      <c r="A393" s="227">
        <v>392</v>
      </c>
      <c r="B393" s="309" t="s">
        <v>721</v>
      </c>
    </row>
    <row r="394" spans="1:2" ht="12.75">
      <c r="A394" s="227">
        <v>393</v>
      </c>
      <c r="B394" s="309" t="s">
        <v>722</v>
      </c>
    </row>
    <row r="395" spans="1:2" ht="12.75">
      <c r="A395" s="227">
        <v>394</v>
      </c>
      <c r="B395" s="309" t="s">
        <v>723</v>
      </c>
    </row>
    <row r="396" spans="1:2" ht="12.75">
      <c r="A396" s="227">
        <v>395</v>
      </c>
      <c r="B396" s="309" t="s">
        <v>724</v>
      </c>
    </row>
    <row r="397" spans="1:2" ht="12.75">
      <c r="A397" s="227">
        <v>396</v>
      </c>
      <c r="B397" s="309" t="s">
        <v>725</v>
      </c>
    </row>
    <row r="398" spans="1:2" ht="12.75">
      <c r="A398" s="227">
        <v>397</v>
      </c>
      <c r="B398" s="309" t="s">
        <v>726</v>
      </c>
    </row>
    <row r="399" spans="1:2" ht="12.75">
      <c r="A399" s="227">
        <v>398</v>
      </c>
      <c r="B399" s="309" t="s">
        <v>727</v>
      </c>
    </row>
    <row r="400" spans="1:2" ht="12.75">
      <c r="A400" s="227">
        <v>399</v>
      </c>
      <c r="B400" s="309" t="s">
        <v>728</v>
      </c>
    </row>
    <row r="401" spans="1:2" ht="12.75">
      <c r="A401" s="227">
        <v>400</v>
      </c>
      <c r="B401" s="309" t="s">
        <v>729</v>
      </c>
    </row>
    <row r="402" spans="1:2" ht="12.75">
      <c r="A402" s="227">
        <v>401</v>
      </c>
      <c r="B402" s="309" t="s">
        <v>730</v>
      </c>
    </row>
    <row r="403" spans="1:2" ht="12.75">
      <c r="A403" s="227">
        <v>402</v>
      </c>
      <c r="B403" s="309" t="s">
        <v>731</v>
      </c>
    </row>
    <row r="404" spans="1:2" ht="12.75">
      <c r="A404" s="227">
        <v>403</v>
      </c>
      <c r="B404" s="309" t="s">
        <v>732</v>
      </c>
    </row>
    <row r="405" spans="1:2" ht="12.75">
      <c r="A405" s="227">
        <v>404</v>
      </c>
      <c r="B405" s="309" t="s">
        <v>253</v>
      </c>
    </row>
    <row r="406" spans="1:2" ht="12.75">
      <c r="A406" s="227">
        <v>405</v>
      </c>
      <c r="B406" s="309" t="s">
        <v>733</v>
      </c>
    </row>
    <row r="407" spans="1:2" ht="12.75">
      <c r="A407" s="227">
        <v>406</v>
      </c>
      <c r="B407" s="309" t="s">
        <v>734</v>
      </c>
    </row>
    <row r="408" spans="1:2" ht="12.75">
      <c r="A408" s="227">
        <v>407</v>
      </c>
      <c r="B408" s="309" t="s">
        <v>258</v>
      </c>
    </row>
    <row r="409" spans="1:2" ht="12.75">
      <c r="A409" s="227">
        <v>408</v>
      </c>
      <c r="B409" s="309" t="s">
        <v>735</v>
      </c>
    </row>
    <row r="410" spans="1:2" ht="12.75">
      <c r="A410" s="227">
        <v>409</v>
      </c>
      <c r="B410" s="309" t="s">
        <v>261</v>
      </c>
    </row>
    <row r="411" spans="1:2" ht="12.75">
      <c r="A411" s="227">
        <v>410</v>
      </c>
      <c r="B411" s="309" t="s">
        <v>736</v>
      </c>
    </row>
    <row r="412" spans="1:2" ht="12.75">
      <c r="A412" s="227">
        <v>411</v>
      </c>
      <c r="B412" s="309" t="s">
        <v>737</v>
      </c>
    </row>
    <row r="413" spans="1:2" ht="12.75">
      <c r="A413" s="227">
        <v>412</v>
      </c>
      <c r="B413" s="309" t="s">
        <v>738</v>
      </c>
    </row>
    <row r="414" spans="1:2" ht="12.75">
      <c r="A414" s="227">
        <v>413</v>
      </c>
      <c r="B414" s="309" t="s">
        <v>739</v>
      </c>
    </row>
    <row r="415" spans="1:2" ht="12.75">
      <c r="A415" s="227">
        <v>414</v>
      </c>
      <c r="B415" s="309" t="s">
        <v>740</v>
      </c>
    </row>
    <row r="416" spans="1:2" ht="12.75">
      <c r="A416" s="227">
        <v>415</v>
      </c>
      <c r="B416" s="309" t="s">
        <v>741</v>
      </c>
    </row>
    <row r="417" spans="1:2" ht="12.75">
      <c r="A417" s="227">
        <v>416</v>
      </c>
      <c r="B417" s="309" t="s">
        <v>742</v>
      </c>
    </row>
    <row r="418" spans="1:2" ht="12.75">
      <c r="A418" s="227">
        <v>417</v>
      </c>
      <c r="B418" s="309" t="s">
        <v>743</v>
      </c>
    </row>
    <row r="419" spans="1:2" ht="12.75">
      <c r="A419" s="227">
        <v>418</v>
      </c>
      <c r="B419" s="309" t="s">
        <v>744</v>
      </c>
    </row>
    <row r="420" spans="1:2" ht="12.75">
      <c r="A420" s="227">
        <v>419</v>
      </c>
      <c r="B420" s="309" t="s">
        <v>745</v>
      </c>
    </row>
    <row r="421" spans="1:2" ht="12.75">
      <c r="A421" s="227">
        <v>420</v>
      </c>
      <c r="B421" s="309" t="s">
        <v>746</v>
      </c>
    </row>
    <row r="422" spans="1:2" ht="12.75">
      <c r="A422" s="227">
        <v>421</v>
      </c>
      <c r="B422" s="309" t="s">
        <v>747</v>
      </c>
    </row>
    <row r="423" spans="1:2" ht="12.75">
      <c r="A423" s="227">
        <v>422</v>
      </c>
      <c r="B423" s="309" t="s">
        <v>748</v>
      </c>
    </row>
    <row r="424" spans="1:2" ht="12.75">
      <c r="A424" s="227">
        <v>423</v>
      </c>
      <c r="B424" s="309" t="s">
        <v>749</v>
      </c>
    </row>
    <row r="425" spans="1:2" ht="12.75">
      <c r="A425" s="227">
        <v>424</v>
      </c>
      <c r="B425" s="309" t="s">
        <v>750</v>
      </c>
    </row>
    <row r="426" spans="1:2" ht="12.75">
      <c r="A426" s="227">
        <v>425</v>
      </c>
      <c r="B426" s="309" t="s">
        <v>751</v>
      </c>
    </row>
    <row r="427" spans="1:2" ht="12.75">
      <c r="A427" s="227">
        <v>426</v>
      </c>
      <c r="B427" s="309" t="s">
        <v>752</v>
      </c>
    </row>
    <row r="428" spans="1:2" ht="12.75">
      <c r="A428" s="227">
        <v>427</v>
      </c>
      <c r="B428" s="309" t="s">
        <v>753</v>
      </c>
    </row>
    <row r="429" spans="1:2" ht="12.75">
      <c r="A429" s="227">
        <v>428</v>
      </c>
      <c r="B429" s="309" t="s">
        <v>754</v>
      </c>
    </row>
    <row r="430" spans="1:2" ht="12.75">
      <c r="A430" s="227">
        <v>429</v>
      </c>
      <c r="B430" s="309" t="s">
        <v>755</v>
      </c>
    </row>
    <row r="431" spans="1:2" ht="12.75">
      <c r="A431" s="227">
        <v>430</v>
      </c>
      <c r="B431" s="309" t="s">
        <v>756</v>
      </c>
    </row>
    <row r="432" spans="1:2" ht="12.75">
      <c r="A432" s="227">
        <v>431</v>
      </c>
      <c r="B432" s="309" t="s">
        <v>757</v>
      </c>
    </row>
    <row r="433" spans="1:2" ht="12.75">
      <c r="A433" s="227">
        <v>432</v>
      </c>
      <c r="B433" s="309" t="s">
        <v>758</v>
      </c>
    </row>
    <row r="434" spans="1:2" ht="12.75">
      <c r="A434" s="227">
        <v>433</v>
      </c>
      <c r="B434" s="309" t="s">
        <v>759</v>
      </c>
    </row>
    <row r="435" spans="1:2" ht="12.75">
      <c r="A435" s="227">
        <v>434</v>
      </c>
      <c r="B435" s="309" t="s">
        <v>760</v>
      </c>
    </row>
    <row r="436" spans="1:2" ht="12.75">
      <c r="A436" s="227">
        <v>435</v>
      </c>
      <c r="B436" s="309" t="s">
        <v>761</v>
      </c>
    </row>
    <row r="437" spans="1:2" ht="12.75">
      <c r="A437" s="227">
        <v>436</v>
      </c>
      <c r="B437" s="309" t="s">
        <v>762</v>
      </c>
    </row>
    <row r="438" spans="1:2" ht="12.75">
      <c r="A438" s="227">
        <v>437</v>
      </c>
      <c r="B438" s="309" t="s">
        <v>763</v>
      </c>
    </row>
    <row r="439" spans="1:2" ht="12.75">
      <c r="A439" s="227">
        <v>438</v>
      </c>
      <c r="B439" s="309" t="s">
        <v>764</v>
      </c>
    </row>
    <row r="440" spans="1:2" ht="12.75">
      <c r="A440" s="227">
        <v>439</v>
      </c>
      <c r="B440" s="309" t="s">
        <v>765</v>
      </c>
    </row>
    <row r="441" spans="1:2" ht="12.75">
      <c r="A441" s="227">
        <v>440</v>
      </c>
      <c r="B441" s="309" t="s">
        <v>766</v>
      </c>
    </row>
    <row r="442" spans="1:2" ht="12.75">
      <c r="A442" s="227">
        <v>441</v>
      </c>
      <c r="B442" s="309" t="s">
        <v>767</v>
      </c>
    </row>
    <row r="443" spans="1:2" ht="12.75">
      <c r="A443" s="227">
        <v>442</v>
      </c>
      <c r="B443" s="309" t="s">
        <v>768</v>
      </c>
    </row>
    <row r="444" spans="1:2" ht="12.75">
      <c r="A444" s="227">
        <v>443</v>
      </c>
      <c r="B444" s="309" t="s">
        <v>769</v>
      </c>
    </row>
    <row r="445" spans="1:2" ht="12.75">
      <c r="A445" s="227">
        <v>444</v>
      </c>
      <c r="B445" s="309" t="s">
        <v>770</v>
      </c>
    </row>
    <row r="446" spans="1:2" ht="12.75">
      <c r="A446" s="227">
        <v>445</v>
      </c>
      <c r="B446" s="309" t="s">
        <v>771</v>
      </c>
    </row>
    <row r="447" spans="1:2" ht="12.75">
      <c r="A447" s="227">
        <v>446</v>
      </c>
      <c r="B447" s="309" t="s">
        <v>772</v>
      </c>
    </row>
    <row r="448" spans="1:2" ht="12.75">
      <c r="A448" s="227">
        <v>447</v>
      </c>
      <c r="B448" s="309" t="s">
        <v>773</v>
      </c>
    </row>
    <row r="449" spans="1:2" ht="12.75">
      <c r="A449" s="227">
        <v>448</v>
      </c>
      <c r="B449" s="309" t="s">
        <v>774</v>
      </c>
    </row>
    <row r="450" spans="1:2" ht="12.75">
      <c r="A450" s="227">
        <v>449</v>
      </c>
      <c r="B450" s="309" t="s">
        <v>775</v>
      </c>
    </row>
    <row r="451" spans="1:2" ht="12.75">
      <c r="A451" s="227">
        <v>450</v>
      </c>
      <c r="B451" s="309" t="s">
        <v>776</v>
      </c>
    </row>
    <row r="452" spans="1:2" ht="12.75">
      <c r="A452" s="227">
        <v>451</v>
      </c>
      <c r="B452" s="309" t="s">
        <v>777</v>
      </c>
    </row>
    <row r="453" spans="1:2" ht="12.75">
      <c r="A453" s="227">
        <v>452</v>
      </c>
      <c r="B453" s="309" t="s">
        <v>778</v>
      </c>
    </row>
    <row r="454" spans="1:2" ht="12.75">
      <c r="A454" s="227">
        <v>453</v>
      </c>
      <c r="B454" s="309" t="s">
        <v>779</v>
      </c>
    </row>
    <row r="455" spans="1:2" ht="12.75">
      <c r="A455" s="227">
        <v>454</v>
      </c>
      <c r="B455" s="309" t="s">
        <v>780</v>
      </c>
    </row>
    <row r="456" spans="1:2" ht="12.75">
      <c r="A456" s="227">
        <v>455</v>
      </c>
      <c r="B456" s="309" t="s">
        <v>781</v>
      </c>
    </row>
    <row r="457" spans="1:2" ht="12.75">
      <c r="A457" s="227">
        <v>456</v>
      </c>
      <c r="B457" s="309" t="s">
        <v>782</v>
      </c>
    </row>
    <row r="458" spans="1:2" ht="12.75">
      <c r="A458" s="227">
        <v>457</v>
      </c>
      <c r="B458" s="309" t="s">
        <v>783</v>
      </c>
    </row>
    <row r="459" spans="1:2" ht="12.75">
      <c r="A459" s="227">
        <v>458</v>
      </c>
      <c r="B459" s="309" t="s">
        <v>784</v>
      </c>
    </row>
    <row r="460" spans="1:2" ht="12.75">
      <c r="A460" s="227">
        <v>459</v>
      </c>
      <c r="B460" s="309" t="s">
        <v>785</v>
      </c>
    </row>
    <row r="461" spans="1:2" ht="12.75">
      <c r="A461" s="227">
        <v>460</v>
      </c>
      <c r="B461" s="309" t="s">
        <v>786</v>
      </c>
    </row>
    <row r="462" spans="1:2" ht="12.75">
      <c r="A462" s="227">
        <v>461</v>
      </c>
      <c r="B462" s="309" t="s">
        <v>787</v>
      </c>
    </row>
    <row r="463" spans="1:2" ht="12.75">
      <c r="A463" s="227">
        <v>462</v>
      </c>
      <c r="B463" s="309" t="s">
        <v>788</v>
      </c>
    </row>
    <row r="464" spans="1:2" ht="12.75">
      <c r="A464" s="227">
        <v>463</v>
      </c>
      <c r="B464" s="309" t="s">
        <v>789</v>
      </c>
    </row>
    <row r="465" spans="1:2" ht="12.75">
      <c r="A465" s="227">
        <v>464</v>
      </c>
      <c r="B465" s="309" t="s">
        <v>790</v>
      </c>
    </row>
    <row r="466" spans="1:2" ht="12.75">
      <c r="A466" s="227">
        <v>465</v>
      </c>
      <c r="B466" s="309" t="s">
        <v>791</v>
      </c>
    </row>
    <row r="467" spans="1:2" ht="12.75">
      <c r="A467" s="227">
        <v>466</v>
      </c>
      <c r="B467" s="309" t="s">
        <v>792</v>
      </c>
    </row>
    <row r="468" spans="1:2" ht="12.75">
      <c r="A468" s="227">
        <v>467</v>
      </c>
      <c r="B468" s="309" t="s">
        <v>793</v>
      </c>
    </row>
    <row r="469" spans="1:2" ht="12.75">
      <c r="A469" s="227">
        <v>468</v>
      </c>
      <c r="B469" s="309" t="s">
        <v>794</v>
      </c>
    </row>
    <row r="470" spans="1:2" ht="12.75">
      <c r="A470" s="227">
        <v>469</v>
      </c>
      <c r="B470" s="309" t="s">
        <v>795</v>
      </c>
    </row>
    <row r="471" spans="1:2" ht="12.75">
      <c r="A471" s="227">
        <v>470</v>
      </c>
      <c r="B471" s="309" t="s">
        <v>324</v>
      </c>
    </row>
    <row r="472" spans="1:2" ht="12.75">
      <c r="A472" s="227">
        <v>471</v>
      </c>
      <c r="B472" s="309" t="s">
        <v>796</v>
      </c>
    </row>
    <row r="473" spans="1:2" ht="12.75">
      <c r="A473" s="227">
        <v>472</v>
      </c>
      <c r="B473" s="309" t="s">
        <v>797</v>
      </c>
    </row>
    <row r="474" spans="1:2" ht="12.75">
      <c r="A474" s="227">
        <v>473</v>
      </c>
      <c r="B474" s="309" t="s">
        <v>798</v>
      </c>
    </row>
    <row r="475" spans="1:2" ht="12.75">
      <c r="A475" s="227">
        <v>474</v>
      </c>
      <c r="B475" s="309" t="s">
        <v>799</v>
      </c>
    </row>
    <row r="476" spans="1:2" ht="12.75">
      <c r="A476" s="227">
        <v>475</v>
      </c>
      <c r="B476" s="309" t="s">
        <v>800</v>
      </c>
    </row>
    <row r="477" spans="1:2" ht="12.75">
      <c r="A477" s="227">
        <v>476</v>
      </c>
      <c r="B477" s="309" t="s">
        <v>801</v>
      </c>
    </row>
    <row r="478" spans="1:2" ht="12.75">
      <c r="A478" s="227">
        <v>477</v>
      </c>
      <c r="B478" s="309" t="s">
        <v>802</v>
      </c>
    </row>
    <row r="479" spans="1:2" ht="12.75">
      <c r="A479" s="227">
        <v>478</v>
      </c>
      <c r="B479" s="309" t="s">
        <v>803</v>
      </c>
    </row>
    <row r="480" spans="1:2" ht="12.75">
      <c r="A480" s="227">
        <v>479</v>
      </c>
      <c r="B480" s="309" t="s">
        <v>804</v>
      </c>
    </row>
    <row r="481" spans="1:2" ht="12.75">
      <c r="A481" s="227">
        <v>480</v>
      </c>
      <c r="B481" s="309" t="s">
        <v>805</v>
      </c>
    </row>
    <row r="482" spans="1:2" ht="12.75">
      <c r="A482" s="227">
        <v>481</v>
      </c>
      <c r="B482" s="309" t="s">
        <v>806</v>
      </c>
    </row>
    <row r="483" spans="1:2" ht="12.75">
      <c r="A483" s="227">
        <v>482</v>
      </c>
      <c r="B483" s="309" t="s">
        <v>807</v>
      </c>
    </row>
    <row r="484" spans="1:2" ht="12.75">
      <c r="A484" s="227">
        <v>483</v>
      </c>
      <c r="B484" s="309" t="s">
        <v>808</v>
      </c>
    </row>
    <row r="485" spans="1:2" ht="12.75">
      <c r="A485" s="227">
        <v>484</v>
      </c>
      <c r="B485" s="309" t="s">
        <v>809</v>
      </c>
    </row>
    <row r="486" spans="1:2" ht="12.75">
      <c r="A486" s="227">
        <v>485</v>
      </c>
      <c r="B486" s="309" t="s">
        <v>810</v>
      </c>
    </row>
    <row r="487" spans="1:2" ht="12.75">
      <c r="A487" s="227">
        <v>486</v>
      </c>
      <c r="B487" s="309" t="s">
        <v>811</v>
      </c>
    </row>
    <row r="488" spans="1:2" ht="12.75">
      <c r="A488" s="227">
        <v>487</v>
      </c>
      <c r="B488" s="309" t="s">
        <v>812</v>
      </c>
    </row>
    <row r="489" spans="1:2" ht="12.75">
      <c r="A489" s="227">
        <v>488</v>
      </c>
      <c r="B489" s="309" t="s">
        <v>813</v>
      </c>
    </row>
    <row r="490" spans="1:2" ht="12.75">
      <c r="A490" s="227">
        <v>489</v>
      </c>
      <c r="B490" s="309" t="s">
        <v>814</v>
      </c>
    </row>
    <row r="491" spans="1:2" ht="12.75">
      <c r="A491" s="227">
        <v>490</v>
      </c>
      <c r="B491" s="309" t="s">
        <v>815</v>
      </c>
    </row>
    <row r="492" spans="1:2" ht="12.75">
      <c r="A492" s="227">
        <v>491</v>
      </c>
      <c r="B492" s="309" t="s">
        <v>816</v>
      </c>
    </row>
    <row r="493" spans="1:2" ht="12.75">
      <c r="A493" s="227">
        <v>492</v>
      </c>
      <c r="B493" s="309" t="s">
        <v>817</v>
      </c>
    </row>
    <row r="494" spans="1:2" ht="12.75">
      <c r="A494" s="227">
        <v>493</v>
      </c>
      <c r="B494" s="309" t="s">
        <v>818</v>
      </c>
    </row>
    <row r="495" spans="1:2" ht="12.75">
      <c r="A495" s="227">
        <v>494</v>
      </c>
      <c r="B495" s="309" t="s">
        <v>819</v>
      </c>
    </row>
    <row r="496" spans="1:2" ht="12.75">
      <c r="A496" s="227">
        <v>495</v>
      </c>
      <c r="B496" s="309" t="s">
        <v>820</v>
      </c>
    </row>
    <row r="497" spans="1:2" ht="12.75">
      <c r="A497" s="227">
        <v>496</v>
      </c>
      <c r="B497" s="309" t="s">
        <v>821</v>
      </c>
    </row>
    <row r="498" spans="1:2" ht="12.75">
      <c r="A498" s="227">
        <v>497</v>
      </c>
      <c r="B498" s="309" t="s">
        <v>822</v>
      </c>
    </row>
    <row r="499" spans="1:2" ht="12.75">
      <c r="A499" s="227">
        <v>498</v>
      </c>
      <c r="B499" s="309" t="s">
        <v>823</v>
      </c>
    </row>
    <row r="500" spans="1:2" ht="12.75">
      <c r="A500" s="227">
        <v>499</v>
      </c>
      <c r="B500" s="309" t="s">
        <v>824</v>
      </c>
    </row>
    <row r="501" spans="1:2" ht="12.75">
      <c r="A501" s="227">
        <v>500</v>
      </c>
      <c r="B501" s="309" t="s">
        <v>825</v>
      </c>
    </row>
    <row r="502" spans="1:2" ht="12.75">
      <c r="A502" s="227">
        <v>501</v>
      </c>
      <c r="B502" s="309" t="s">
        <v>826</v>
      </c>
    </row>
    <row r="503" spans="1:2" ht="12.75">
      <c r="A503" s="227">
        <v>502</v>
      </c>
      <c r="B503" s="309" t="s">
        <v>827</v>
      </c>
    </row>
    <row r="504" spans="1:2" ht="12.75">
      <c r="A504" s="227">
        <v>503</v>
      </c>
      <c r="B504" s="309" t="s">
        <v>828</v>
      </c>
    </row>
    <row r="505" spans="1:2" ht="12.75">
      <c r="A505" s="227">
        <v>504</v>
      </c>
      <c r="B505" s="309" t="s">
        <v>829</v>
      </c>
    </row>
    <row r="506" spans="1:2" ht="12.75">
      <c r="A506" s="227">
        <v>505</v>
      </c>
      <c r="B506" s="309" t="s">
        <v>830</v>
      </c>
    </row>
    <row r="507" spans="1:2" ht="12.75">
      <c r="A507" s="227">
        <v>506</v>
      </c>
      <c r="B507" s="309" t="s">
        <v>831</v>
      </c>
    </row>
    <row r="508" spans="1:2" ht="12.75">
      <c r="A508" s="227">
        <v>507</v>
      </c>
      <c r="B508" s="309" t="s">
        <v>832</v>
      </c>
    </row>
    <row r="509" spans="1:2" ht="12.75">
      <c r="A509" s="227">
        <v>508</v>
      </c>
      <c r="B509" s="309" t="s">
        <v>833</v>
      </c>
    </row>
    <row r="510" spans="1:2" ht="12.75">
      <c r="A510" s="227">
        <v>509</v>
      </c>
      <c r="B510" s="309" t="s">
        <v>834</v>
      </c>
    </row>
    <row r="511" spans="1:2" ht="12.75">
      <c r="A511" s="227">
        <v>510</v>
      </c>
      <c r="B511" s="309" t="s">
        <v>835</v>
      </c>
    </row>
    <row r="512" spans="1:2" ht="12.75">
      <c r="A512" s="227">
        <v>511</v>
      </c>
      <c r="B512" s="309" t="s">
        <v>836</v>
      </c>
    </row>
    <row r="513" spans="1:2" ht="12.75">
      <c r="A513" s="227">
        <v>512</v>
      </c>
      <c r="B513" s="309" t="s">
        <v>837</v>
      </c>
    </row>
    <row r="514" spans="1:2" ht="12.75">
      <c r="A514" s="227">
        <v>513</v>
      </c>
      <c r="B514" s="309" t="s">
        <v>838</v>
      </c>
    </row>
    <row r="515" spans="1:2" ht="12.75">
      <c r="A515" s="227">
        <v>514</v>
      </c>
      <c r="B515" s="309" t="s">
        <v>839</v>
      </c>
    </row>
    <row r="516" spans="1:2" ht="12.75">
      <c r="A516" s="227">
        <v>515</v>
      </c>
      <c r="B516" s="309" t="s">
        <v>840</v>
      </c>
    </row>
    <row r="517" spans="1:2" ht="12.75">
      <c r="A517" s="227">
        <v>516</v>
      </c>
      <c r="B517" s="309" t="s">
        <v>841</v>
      </c>
    </row>
    <row r="518" spans="1:2" ht="12.75">
      <c r="A518" s="227">
        <v>517</v>
      </c>
      <c r="B518" s="309" t="s">
        <v>842</v>
      </c>
    </row>
    <row r="519" spans="1:2" ht="12.75">
      <c r="A519" s="227">
        <v>518</v>
      </c>
      <c r="B519" s="309" t="s">
        <v>843</v>
      </c>
    </row>
    <row r="520" spans="1:2" ht="12.75">
      <c r="A520" s="227">
        <v>519</v>
      </c>
      <c r="B520" s="309" t="s">
        <v>844</v>
      </c>
    </row>
    <row r="521" spans="1:2" ht="12.75">
      <c r="A521" s="227">
        <v>520</v>
      </c>
      <c r="B521" s="309" t="s">
        <v>845</v>
      </c>
    </row>
    <row r="522" spans="1:2" ht="12.75">
      <c r="A522" s="227">
        <v>521</v>
      </c>
      <c r="B522" s="309" t="s">
        <v>328</v>
      </c>
    </row>
    <row r="523" spans="1:2" ht="12.75">
      <c r="A523" s="227">
        <v>522</v>
      </c>
      <c r="B523" s="309" t="s">
        <v>846</v>
      </c>
    </row>
    <row r="524" spans="1:2" ht="12.75">
      <c r="A524" s="227">
        <v>523</v>
      </c>
      <c r="B524" s="309" t="s">
        <v>847</v>
      </c>
    </row>
    <row r="525" spans="1:2" ht="12.75">
      <c r="A525" s="227">
        <v>524</v>
      </c>
      <c r="B525" s="309" t="s">
        <v>848</v>
      </c>
    </row>
    <row r="526" spans="1:2" ht="12.75">
      <c r="A526" s="227">
        <v>525</v>
      </c>
      <c r="B526" s="309" t="s">
        <v>849</v>
      </c>
    </row>
    <row r="527" spans="1:2" ht="12.75">
      <c r="A527" s="227">
        <v>526</v>
      </c>
      <c r="B527" s="309" t="s">
        <v>850</v>
      </c>
    </row>
    <row r="528" spans="1:2" ht="12.75">
      <c r="A528" s="227">
        <v>527</v>
      </c>
      <c r="B528" s="309" t="s">
        <v>851</v>
      </c>
    </row>
    <row r="529" spans="1:2" ht="12.75">
      <c r="A529" s="227">
        <v>528</v>
      </c>
      <c r="B529" s="309" t="s">
        <v>852</v>
      </c>
    </row>
    <row r="530" spans="1:2" ht="12.75">
      <c r="A530" s="227">
        <v>529</v>
      </c>
      <c r="B530" s="309" t="s">
        <v>853</v>
      </c>
    </row>
    <row r="531" spans="1:2" ht="12.75">
      <c r="A531" s="227">
        <v>530</v>
      </c>
      <c r="B531" s="309" t="s">
        <v>854</v>
      </c>
    </row>
    <row r="532" spans="1:2" ht="12.75">
      <c r="A532" s="227">
        <v>531</v>
      </c>
      <c r="B532" s="309" t="s">
        <v>855</v>
      </c>
    </row>
    <row r="533" spans="1:2" ht="12.75">
      <c r="A533" s="227">
        <v>532</v>
      </c>
      <c r="B533" s="309" t="s">
        <v>856</v>
      </c>
    </row>
    <row r="534" spans="1:2" ht="12.75">
      <c r="A534" s="227">
        <v>533</v>
      </c>
      <c r="B534" s="309" t="s">
        <v>857</v>
      </c>
    </row>
    <row r="535" spans="1:2" ht="12.75">
      <c r="A535" s="227">
        <v>534</v>
      </c>
      <c r="B535" s="309" t="s">
        <v>858</v>
      </c>
    </row>
    <row r="536" spans="1:2" ht="12.75">
      <c r="A536" s="227">
        <v>535</v>
      </c>
      <c r="B536" s="309" t="s">
        <v>330</v>
      </c>
    </row>
    <row r="537" spans="1:2" ht="12.75">
      <c r="A537" s="227">
        <v>536</v>
      </c>
      <c r="B537" s="309" t="s">
        <v>331</v>
      </c>
    </row>
    <row r="538" spans="1:2" ht="12.75">
      <c r="A538" s="227">
        <v>537</v>
      </c>
      <c r="B538" s="309" t="s">
        <v>859</v>
      </c>
    </row>
    <row r="539" spans="1:2" ht="12.75">
      <c r="A539" s="227">
        <v>538</v>
      </c>
      <c r="B539" s="309" t="s">
        <v>860</v>
      </c>
    </row>
    <row r="540" spans="1:2" ht="12.75">
      <c r="A540" s="227">
        <v>539</v>
      </c>
      <c r="B540" s="309" t="s">
        <v>332</v>
      </c>
    </row>
    <row r="541" spans="1:2" ht="12.75">
      <c r="A541" s="227">
        <v>540</v>
      </c>
      <c r="B541" s="309" t="s">
        <v>861</v>
      </c>
    </row>
    <row r="542" spans="1:2" ht="12.75">
      <c r="A542" s="227">
        <v>541</v>
      </c>
      <c r="B542" s="309" t="s">
        <v>862</v>
      </c>
    </row>
    <row r="543" spans="1:2" ht="12.75">
      <c r="A543" s="227">
        <v>542</v>
      </c>
      <c r="B543" s="309" t="s">
        <v>863</v>
      </c>
    </row>
    <row r="544" spans="1:2" ht="12.75">
      <c r="A544" s="227">
        <v>543</v>
      </c>
      <c r="B544" s="309" t="s">
        <v>864</v>
      </c>
    </row>
    <row r="545" spans="1:2" ht="12.75">
      <c r="A545" s="227">
        <v>544</v>
      </c>
      <c r="B545" s="309" t="s">
        <v>865</v>
      </c>
    </row>
    <row r="546" spans="1:2" ht="12.75">
      <c r="A546" s="227">
        <v>545</v>
      </c>
      <c r="B546" s="309" t="s">
        <v>866</v>
      </c>
    </row>
    <row r="547" spans="1:2" ht="12.75">
      <c r="A547" s="227">
        <v>546</v>
      </c>
      <c r="B547" s="309" t="s">
        <v>867</v>
      </c>
    </row>
    <row r="548" spans="1:2" ht="12.75">
      <c r="A548" s="227">
        <v>547</v>
      </c>
      <c r="B548" s="309" t="s">
        <v>868</v>
      </c>
    </row>
    <row r="549" spans="1:2" ht="12.75">
      <c r="A549" s="227">
        <v>548</v>
      </c>
      <c r="B549" s="309" t="s">
        <v>869</v>
      </c>
    </row>
    <row r="550" spans="1:2" ht="12.75">
      <c r="A550" s="227">
        <v>549</v>
      </c>
      <c r="B550" s="309" t="s">
        <v>870</v>
      </c>
    </row>
    <row r="551" spans="1:2" ht="12.75">
      <c r="A551" s="227">
        <v>550</v>
      </c>
      <c r="B551" s="309" t="s">
        <v>871</v>
      </c>
    </row>
    <row r="552" spans="1:2" ht="12.75">
      <c r="A552" s="227">
        <v>551</v>
      </c>
      <c r="B552" s="309" t="s">
        <v>872</v>
      </c>
    </row>
    <row r="553" spans="1:2" ht="12.75">
      <c r="A553" s="227">
        <v>552</v>
      </c>
      <c r="B553" s="309" t="s">
        <v>873</v>
      </c>
    </row>
    <row r="554" spans="1:2" ht="12.75">
      <c r="A554" s="227">
        <v>553</v>
      </c>
      <c r="B554" s="309" t="s">
        <v>874</v>
      </c>
    </row>
    <row r="555" spans="1:2" ht="12.75">
      <c r="A555" s="227">
        <v>554</v>
      </c>
      <c r="B555" s="309" t="s">
        <v>875</v>
      </c>
    </row>
    <row r="556" spans="1:2" ht="12.75">
      <c r="A556" s="227">
        <v>555</v>
      </c>
      <c r="B556" s="309" t="s">
        <v>876</v>
      </c>
    </row>
    <row r="557" spans="1:2" ht="12.75">
      <c r="A557" s="227">
        <v>556</v>
      </c>
      <c r="B557" s="309" t="s">
        <v>333</v>
      </c>
    </row>
    <row r="558" spans="1:2" ht="12.75">
      <c r="A558" s="227">
        <v>557</v>
      </c>
      <c r="B558" s="309" t="s">
        <v>877</v>
      </c>
    </row>
    <row r="559" spans="1:2" ht="12.75">
      <c r="A559" s="227">
        <v>558</v>
      </c>
      <c r="B559" s="309" t="s">
        <v>878</v>
      </c>
    </row>
    <row r="560" spans="1:2" ht="12.75">
      <c r="A560" s="227">
        <v>559</v>
      </c>
      <c r="B560" s="309" t="s">
        <v>879</v>
      </c>
    </row>
    <row r="561" spans="1:2" ht="12.75">
      <c r="A561" s="227">
        <v>560</v>
      </c>
      <c r="B561" s="309" t="s">
        <v>880</v>
      </c>
    </row>
    <row r="562" spans="1:2" ht="12.75">
      <c r="A562" s="227">
        <v>561</v>
      </c>
      <c r="B562" s="309" t="s">
        <v>881</v>
      </c>
    </row>
    <row r="563" spans="1:2" ht="12.75">
      <c r="A563" s="227">
        <v>562</v>
      </c>
      <c r="B563" s="309" t="s">
        <v>882</v>
      </c>
    </row>
    <row r="564" spans="1:2" ht="12.75">
      <c r="A564" s="227">
        <v>563</v>
      </c>
      <c r="B564" s="309" t="s">
        <v>883</v>
      </c>
    </row>
    <row r="565" spans="1:2" ht="12.75">
      <c r="A565" s="227">
        <v>564</v>
      </c>
      <c r="B565" s="309" t="s">
        <v>884</v>
      </c>
    </row>
    <row r="566" spans="1:2" ht="12.75">
      <c r="A566" s="227">
        <v>565</v>
      </c>
      <c r="B566" s="309" t="s">
        <v>885</v>
      </c>
    </row>
    <row r="567" spans="1:2" ht="12.75">
      <c r="A567" s="227">
        <v>566</v>
      </c>
      <c r="B567" s="309" t="s">
        <v>886</v>
      </c>
    </row>
    <row r="568" spans="1:2" ht="12.75">
      <c r="A568" s="227">
        <v>567</v>
      </c>
      <c r="B568" s="309" t="s">
        <v>887</v>
      </c>
    </row>
    <row r="569" spans="1:2" ht="12.75">
      <c r="A569" s="227">
        <v>568</v>
      </c>
      <c r="B569" s="309" t="s">
        <v>888</v>
      </c>
    </row>
    <row r="570" spans="1:2" ht="12.75">
      <c r="A570" s="227">
        <v>569</v>
      </c>
      <c r="B570" s="309" t="s">
        <v>889</v>
      </c>
    </row>
    <row r="571" spans="1:2" ht="12.75">
      <c r="A571" s="227">
        <v>570</v>
      </c>
      <c r="B571" s="309" t="s">
        <v>890</v>
      </c>
    </row>
    <row r="572" spans="1:2" ht="12.75">
      <c r="A572" s="227">
        <v>571</v>
      </c>
      <c r="B572" s="309" t="s">
        <v>891</v>
      </c>
    </row>
    <row r="573" spans="1:2" ht="12.75">
      <c r="A573" s="227">
        <v>572</v>
      </c>
      <c r="B573" s="309" t="s">
        <v>892</v>
      </c>
    </row>
    <row r="574" spans="1:2" ht="12.75">
      <c r="A574" s="227">
        <v>573</v>
      </c>
      <c r="B574" s="309" t="s">
        <v>893</v>
      </c>
    </row>
    <row r="575" spans="1:2" ht="12.75">
      <c r="A575" s="227">
        <v>574</v>
      </c>
      <c r="B575" s="309" t="s">
        <v>894</v>
      </c>
    </row>
    <row r="576" spans="1:2" ht="12.75">
      <c r="A576" s="227">
        <v>575</v>
      </c>
      <c r="B576" s="309" t="s">
        <v>895</v>
      </c>
    </row>
    <row r="577" spans="1:2" ht="12.75">
      <c r="A577" s="227">
        <v>576</v>
      </c>
      <c r="B577" s="309" t="s">
        <v>896</v>
      </c>
    </row>
    <row r="578" spans="1:2" ht="12.75">
      <c r="A578" s="227">
        <v>577</v>
      </c>
      <c r="B578" s="309" t="s">
        <v>897</v>
      </c>
    </row>
    <row r="579" spans="1:2" ht="12.75">
      <c r="A579" s="227">
        <v>578</v>
      </c>
      <c r="B579" s="309" t="s">
        <v>898</v>
      </c>
    </row>
    <row r="580" spans="1:2" ht="12.75">
      <c r="A580" s="227">
        <v>579</v>
      </c>
      <c r="B580" s="309" t="s">
        <v>899</v>
      </c>
    </row>
    <row r="581" spans="1:2" ht="12.75">
      <c r="A581" s="227">
        <v>580</v>
      </c>
      <c r="B581" s="309" t="s">
        <v>334</v>
      </c>
    </row>
    <row r="582" spans="1:2" ht="12.75">
      <c r="A582" s="227">
        <v>581</v>
      </c>
      <c r="B582" s="309" t="s">
        <v>335</v>
      </c>
    </row>
    <row r="583" spans="1:2" ht="12.75">
      <c r="A583" s="227">
        <v>582</v>
      </c>
      <c r="B583" s="309" t="s">
        <v>900</v>
      </c>
    </row>
    <row r="584" spans="1:2" ht="12.75">
      <c r="A584" s="227">
        <v>583</v>
      </c>
      <c r="B584" s="309" t="s">
        <v>901</v>
      </c>
    </row>
    <row r="585" spans="1:2" ht="12.75">
      <c r="A585" s="227">
        <v>584</v>
      </c>
      <c r="B585" s="309" t="s">
        <v>902</v>
      </c>
    </row>
    <row r="586" spans="1:2" ht="12.75">
      <c r="A586" s="227">
        <v>585</v>
      </c>
      <c r="B586" s="309" t="s">
        <v>903</v>
      </c>
    </row>
    <row r="587" spans="1:2" ht="12.75">
      <c r="A587" s="227">
        <v>586</v>
      </c>
      <c r="B587" s="309" t="s">
        <v>904</v>
      </c>
    </row>
    <row r="588" spans="1:2" ht="12.75">
      <c r="A588" s="227">
        <v>587</v>
      </c>
      <c r="B588" s="309" t="s">
        <v>336</v>
      </c>
    </row>
    <row r="589" spans="1:2" ht="12.75">
      <c r="A589" s="227">
        <v>588</v>
      </c>
      <c r="B589" s="309" t="s">
        <v>337</v>
      </c>
    </row>
    <row r="590" spans="1:2" ht="12.75">
      <c r="A590" s="227">
        <v>589</v>
      </c>
      <c r="B590" s="309" t="s">
        <v>905</v>
      </c>
    </row>
    <row r="591" spans="1:2" ht="12.75">
      <c r="A591" s="227">
        <v>590</v>
      </c>
      <c r="B591" s="309" t="s">
        <v>906</v>
      </c>
    </row>
    <row r="592" spans="1:2" ht="12.75">
      <c r="A592" s="227">
        <v>591</v>
      </c>
      <c r="B592" s="309" t="s">
        <v>907</v>
      </c>
    </row>
    <row r="593" spans="1:2" ht="12.75">
      <c r="A593" s="227">
        <v>592</v>
      </c>
      <c r="B593" s="309" t="s">
        <v>908</v>
      </c>
    </row>
    <row r="594" spans="1:2" ht="12.75">
      <c r="A594" s="227">
        <v>593</v>
      </c>
      <c r="B594" s="309" t="s">
        <v>909</v>
      </c>
    </row>
    <row r="595" spans="1:2" ht="12.75">
      <c r="A595" s="227">
        <v>594</v>
      </c>
      <c r="B595" s="309" t="s">
        <v>910</v>
      </c>
    </row>
    <row r="596" spans="1:2" ht="12.75">
      <c r="A596" s="227">
        <v>595</v>
      </c>
      <c r="B596" s="309" t="s">
        <v>911</v>
      </c>
    </row>
    <row r="597" spans="1:2" ht="12.75">
      <c r="A597" s="227">
        <v>596</v>
      </c>
      <c r="B597" s="309" t="s">
        <v>338</v>
      </c>
    </row>
    <row r="598" spans="1:2" ht="12.75">
      <c r="A598" s="227">
        <v>597</v>
      </c>
      <c r="B598" s="309" t="s">
        <v>912</v>
      </c>
    </row>
    <row r="599" spans="1:2" ht="12.75">
      <c r="A599" s="227">
        <v>598</v>
      </c>
      <c r="B599" s="309" t="s">
        <v>913</v>
      </c>
    </row>
    <row r="600" spans="1:2" ht="12.75">
      <c r="A600" s="227">
        <v>599</v>
      </c>
      <c r="B600" s="309" t="s">
        <v>914</v>
      </c>
    </row>
    <row r="601" spans="1:2" ht="12.75">
      <c r="A601" s="227">
        <v>600</v>
      </c>
      <c r="B601" s="309" t="s">
        <v>915</v>
      </c>
    </row>
    <row r="602" spans="1:2" ht="12.75">
      <c r="A602" s="227">
        <v>601</v>
      </c>
      <c r="B602" s="309" t="s">
        <v>916</v>
      </c>
    </row>
    <row r="603" spans="1:2" ht="12.75">
      <c r="A603" s="227">
        <v>602</v>
      </c>
      <c r="B603" s="309" t="s">
        <v>917</v>
      </c>
    </row>
    <row r="604" spans="1:2" ht="12.75">
      <c r="A604" s="227">
        <v>603</v>
      </c>
      <c r="B604" s="309" t="s">
        <v>918</v>
      </c>
    </row>
    <row r="605" spans="1:2" ht="12.75">
      <c r="A605" s="227">
        <v>604</v>
      </c>
      <c r="B605" s="310" t="s">
        <v>919</v>
      </c>
    </row>
    <row r="606" spans="1:2" ht="12.75">
      <c r="A606" s="227">
        <v>605</v>
      </c>
      <c r="B606" s="310" t="s">
        <v>920</v>
      </c>
    </row>
    <row r="607" spans="1:2" ht="12.75">
      <c r="A607" s="227">
        <v>606</v>
      </c>
      <c r="B607" s="310" t="s">
        <v>921</v>
      </c>
    </row>
    <row r="608" spans="1:2" ht="12.75">
      <c r="A608" s="227">
        <v>607</v>
      </c>
      <c r="B608" s="310" t="s">
        <v>922</v>
      </c>
    </row>
    <row r="609" spans="1:2" ht="12.75">
      <c r="A609" s="227">
        <v>608</v>
      </c>
      <c r="B609" s="310" t="s">
        <v>923</v>
      </c>
    </row>
    <row r="610" spans="1:2" ht="12.75">
      <c r="A610" s="227">
        <v>609</v>
      </c>
      <c r="B610" s="309" t="s">
        <v>924</v>
      </c>
    </row>
    <row r="611" spans="1:2" ht="12.75">
      <c r="A611" s="227">
        <v>610</v>
      </c>
      <c r="B611" s="309" t="s">
        <v>925</v>
      </c>
    </row>
    <row r="612" spans="1:2" ht="12.75">
      <c r="A612" s="227">
        <v>611</v>
      </c>
      <c r="B612" s="309" t="s">
        <v>926</v>
      </c>
    </row>
    <row r="613" spans="1:2" ht="12.75">
      <c r="A613" s="227">
        <v>612</v>
      </c>
      <c r="B613" s="309" t="s">
        <v>927</v>
      </c>
    </row>
    <row r="614" spans="1:2" ht="12.75">
      <c r="A614" s="227">
        <v>613</v>
      </c>
      <c r="B614" s="309" t="s">
        <v>928</v>
      </c>
    </row>
    <row r="615" spans="1:2" ht="12.75">
      <c r="A615" s="227">
        <v>614</v>
      </c>
      <c r="B615" s="309" t="s">
        <v>929</v>
      </c>
    </row>
    <row r="616" spans="1:2" ht="12.75">
      <c r="A616" s="227">
        <v>615</v>
      </c>
      <c r="B616" s="309" t="s">
        <v>930</v>
      </c>
    </row>
    <row r="617" spans="1:2" ht="12.75">
      <c r="A617" s="227">
        <v>616</v>
      </c>
      <c r="B617" s="309" t="s">
        <v>931</v>
      </c>
    </row>
    <row r="618" spans="1:2" ht="12.75">
      <c r="A618" s="227">
        <v>617</v>
      </c>
      <c r="B618" s="309" t="s">
        <v>932</v>
      </c>
    </row>
    <row r="619" spans="1:2" ht="12.75">
      <c r="A619" s="227">
        <v>618</v>
      </c>
      <c r="B619" s="309" t="s">
        <v>933</v>
      </c>
    </row>
    <row r="620" spans="1:2" ht="12.75">
      <c r="A620" s="227">
        <v>619</v>
      </c>
      <c r="B620" s="309" t="s">
        <v>933</v>
      </c>
    </row>
    <row r="621" spans="1:2" ht="12.75">
      <c r="A621" s="227">
        <v>620</v>
      </c>
      <c r="B621" s="309" t="s">
        <v>934</v>
      </c>
    </row>
    <row r="622" spans="1:2" ht="12.75">
      <c r="A622" s="227">
        <v>621</v>
      </c>
      <c r="B622" s="309" t="s">
        <v>231</v>
      </c>
    </row>
    <row r="623" spans="1:2" ht="12.75">
      <c r="A623" s="227">
        <v>622</v>
      </c>
      <c r="B623" s="309" t="s">
        <v>935</v>
      </c>
    </row>
    <row r="624" spans="1:2" ht="12.75">
      <c r="A624" s="227">
        <v>623</v>
      </c>
      <c r="B624" s="309" t="s">
        <v>936</v>
      </c>
    </row>
    <row r="625" spans="1:2" ht="12.75">
      <c r="A625" s="227">
        <v>624</v>
      </c>
      <c r="B625" s="309" t="s">
        <v>937</v>
      </c>
    </row>
    <row r="626" spans="1:2" ht="12.75">
      <c r="A626" s="227">
        <v>625</v>
      </c>
      <c r="B626" s="309" t="s">
        <v>938</v>
      </c>
    </row>
    <row r="627" spans="1:2" ht="12.75">
      <c r="A627" s="227">
        <v>626</v>
      </c>
      <c r="B627" s="309" t="s">
        <v>939</v>
      </c>
    </row>
    <row r="628" spans="1:2" ht="12.75">
      <c r="A628" s="227">
        <v>627</v>
      </c>
      <c r="B628" s="309" t="s">
        <v>940</v>
      </c>
    </row>
    <row r="629" spans="1:2" ht="12.75">
      <c r="A629" s="227">
        <v>628</v>
      </c>
      <c r="B629" s="309" t="s">
        <v>941</v>
      </c>
    </row>
    <row r="630" spans="1:2" ht="12.75">
      <c r="A630" s="227">
        <v>629</v>
      </c>
      <c r="B630" s="309" t="s">
        <v>942</v>
      </c>
    </row>
    <row r="631" spans="1:2" ht="12.75">
      <c r="A631" s="227">
        <v>630</v>
      </c>
      <c r="B631" s="309" t="s">
        <v>943</v>
      </c>
    </row>
    <row r="632" spans="1:2" ht="12.75">
      <c r="A632" s="227">
        <v>631</v>
      </c>
      <c r="B632" s="309" t="s">
        <v>944</v>
      </c>
    </row>
    <row r="633" spans="1:2" ht="12.75">
      <c r="A633" s="227">
        <v>632</v>
      </c>
      <c r="B633" s="309" t="s">
        <v>945</v>
      </c>
    </row>
    <row r="634" spans="1:2" ht="12.75">
      <c r="A634" s="227">
        <v>633</v>
      </c>
      <c r="B634" s="309" t="s">
        <v>946</v>
      </c>
    </row>
    <row r="635" spans="1:2" ht="12.75">
      <c r="A635" s="227">
        <v>634</v>
      </c>
      <c r="B635" s="309" t="s">
        <v>947</v>
      </c>
    </row>
    <row r="636" spans="1:2" ht="12.75">
      <c r="A636" s="227">
        <v>635</v>
      </c>
      <c r="B636" s="309" t="s">
        <v>948</v>
      </c>
    </row>
    <row r="637" spans="1:2" ht="12.75">
      <c r="A637" s="227">
        <v>636</v>
      </c>
      <c r="B637" s="309" t="s">
        <v>949</v>
      </c>
    </row>
    <row r="638" spans="1:2" ht="12.75">
      <c r="A638" s="227">
        <v>637</v>
      </c>
      <c r="B638" s="309" t="s">
        <v>950</v>
      </c>
    </row>
    <row r="639" spans="1:2" ht="12.75">
      <c r="A639" s="227">
        <v>638</v>
      </c>
      <c r="B639" s="309" t="s">
        <v>951</v>
      </c>
    </row>
    <row r="640" spans="1:2" ht="12.75">
      <c r="A640" s="227">
        <v>639</v>
      </c>
      <c r="B640" s="309" t="s">
        <v>952</v>
      </c>
    </row>
    <row r="641" spans="1:2" ht="12.75">
      <c r="A641" s="227">
        <v>640</v>
      </c>
      <c r="B641" s="309" t="s">
        <v>953</v>
      </c>
    </row>
    <row r="642" spans="1:2" ht="12.75">
      <c r="A642" s="227">
        <v>641</v>
      </c>
      <c r="B642" s="309" t="s">
        <v>954</v>
      </c>
    </row>
    <row r="643" spans="1:2" ht="12.75">
      <c r="A643" s="227">
        <v>642</v>
      </c>
      <c r="B643" s="309" t="s">
        <v>955</v>
      </c>
    </row>
    <row r="644" spans="1:2" ht="12.75">
      <c r="A644" s="227">
        <v>643</v>
      </c>
      <c r="B644" s="309" t="s">
        <v>956</v>
      </c>
    </row>
    <row r="645" spans="1:2" ht="12.75">
      <c r="A645" s="227">
        <v>644</v>
      </c>
      <c r="B645" s="309" t="s">
        <v>957</v>
      </c>
    </row>
    <row r="646" spans="1:2" ht="12.75">
      <c r="A646" s="227">
        <v>645</v>
      </c>
      <c r="B646" s="309" t="s">
        <v>958</v>
      </c>
    </row>
    <row r="647" spans="1:2" ht="12.75">
      <c r="A647" s="227">
        <v>646</v>
      </c>
      <c r="B647" s="309" t="s">
        <v>959</v>
      </c>
    </row>
    <row r="648" spans="1:2" ht="12.75">
      <c r="A648" s="227">
        <v>647</v>
      </c>
      <c r="B648" s="309" t="s">
        <v>960</v>
      </c>
    </row>
    <row r="649" spans="1:2" ht="12.75">
      <c r="A649" s="227">
        <v>648</v>
      </c>
      <c r="B649" s="309" t="s">
        <v>961</v>
      </c>
    </row>
    <row r="650" spans="1:2" ht="12.75">
      <c r="A650" s="227">
        <v>649</v>
      </c>
      <c r="B650" s="309" t="s">
        <v>962</v>
      </c>
    </row>
    <row r="651" spans="1:2" ht="12.75">
      <c r="A651" s="227">
        <v>650</v>
      </c>
      <c r="B651" s="309" t="s">
        <v>963</v>
      </c>
    </row>
    <row r="652" spans="1:2" ht="12.75">
      <c r="A652" s="227">
        <v>651</v>
      </c>
      <c r="B652" s="309" t="s">
        <v>964</v>
      </c>
    </row>
    <row r="653" spans="1:2" ht="12.75">
      <c r="A653" s="227">
        <v>652</v>
      </c>
      <c r="B653" s="309" t="s">
        <v>965</v>
      </c>
    </row>
    <row r="654" spans="1:2" ht="12.75">
      <c r="A654" s="227">
        <v>653</v>
      </c>
      <c r="B654" s="309" t="s">
        <v>966</v>
      </c>
    </row>
    <row r="655" spans="1:2" ht="12.75">
      <c r="A655" s="227">
        <v>654</v>
      </c>
      <c r="B655" s="309" t="s">
        <v>967</v>
      </c>
    </row>
    <row r="656" spans="1:2" ht="12.75">
      <c r="A656" s="227">
        <v>655</v>
      </c>
      <c r="B656" s="309" t="s">
        <v>968</v>
      </c>
    </row>
    <row r="657" spans="1:2" ht="12.75">
      <c r="A657" s="227">
        <v>656</v>
      </c>
      <c r="B657" s="309" t="s">
        <v>969</v>
      </c>
    </row>
    <row r="658" spans="1:2" ht="12.75">
      <c r="A658" s="227">
        <v>657</v>
      </c>
      <c r="B658" s="309" t="s">
        <v>970</v>
      </c>
    </row>
    <row r="659" spans="1:2" ht="12.75">
      <c r="A659" s="227">
        <v>658</v>
      </c>
      <c r="B659" s="309" t="s">
        <v>971</v>
      </c>
    </row>
    <row r="660" spans="1:2" ht="12.75">
      <c r="A660" s="227">
        <v>659</v>
      </c>
      <c r="B660" s="309" t="s">
        <v>972</v>
      </c>
    </row>
    <row r="661" spans="1:2" ht="12.75">
      <c r="A661" s="227">
        <v>660</v>
      </c>
      <c r="B661" s="309" t="s">
        <v>973</v>
      </c>
    </row>
    <row r="662" spans="1:2" ht="12.75">
      <c r="A662" s="227">
        <v>661</v>
      </c>
      <c r="B662" s="309" t="s">
        <v>974</v>
      </c>
    </row>
    <row r="663" spans="1:2" ht="12.75">
      <c r="A663" s="227">
        <v>662</v>
      </c>
      <c r="B663" s="309" t="s">
        <v>975</v>
      </c>
    </row>
    <row r="664" spans="1:2" ht="12.75">
      <c r="A664" s="227">
        <v>663</v>
      </c>
      <c r="B664" s="309" t="s">
        <v>609</v>
      </c>
    </row>
    <row r="665" spans="1:2" ht="12.75">
      <c r="A665" s="227">
        <v>664</v>
      </c>
      <c r="B665" s="309" t="s">
        <v>976</v>
      </c>
    </row>
    <row r="666" spans="1:2" ht="12.75">
      <c r="A666" s="227">
        <v>665</v>
      </c>
      <c r="B666" s="311" t="s">
        <v>977</v>
      </c>
    </row>
    <row r="667" spans="1:2" ht="25.5">
      <c r="A667" s="227">
        <v>666</v>
      </c>
      <c r="B667" s="309" t="s">
        <v>978</v>
      </c>
    </row>
    <row r="668" spans="1:2" ht="12.75">
      <c r="A668" s="227">
        <v>667</v>
      </c>
      <c r="B668" s="309" t="s">
        <v>979</v>
      </c>
    </row>
    <row r="669" spans="1:2" ht="12.75">
      <c r="A669" s="227">
        <v>668</v>
      </c>
      <c r="B669" s="309" t="s">
        <v>980</v>
      </c>
    </row>
    <row r="670" spans="1:2" ht="12.75">
      <c r="A670" s="227">
        <v>669</v>
      </c>
      <c r="B670" s="309" t="s">
        <v>981</v>
      </c>
    </row>
    <row r="671" spans="1:2" ht="12.75">
      <c r="A671" s="227">
        <v>670</v>
      </c>
      <c r="B671" s="309" t="s">
        <v>982</v>
      </c>
    </row>
    <row r="672" spans="1:2" ht="12.75">
      <c r="A672" s="227">
        <v>671</v>
      </c>
      <c r="B672" s="309" t="s">
        <v>183</v>
      </c>
    </row>
    <row r="673" spans="1:2" ht="12.75">
      <c r="A673" s="227">
        <v>672</v>
      </c>
      <c r="B673" s="309" t="s">
        <v>184</v>
      </c>
    </row>
    <row r="674" spans="1:2" ht="12.75">
      <c r="A674" s="227">
        <v>673</v>
      </c>
      <c r="B674" s="309" t="s">
        <v>186</v>
      </c>
    </row>
    <row r="675" spans="1:2" ht="12.75">
      <c r="A675" s="227">
        <v>674</v>
      </c>
      <c r="B675" s="309" t="s">
        <v>188</v>
      </c>
    </row>
    <row r="676" spans="1:2" ht="12.75">
      <c r="A676" s="227">
        <v>675</v>
      </c>
      <c r="B676" s="309" t="s">
        <v>191</v>
      </c>
    </row>
    <row r="677" spans="1:2" ht="12.75">
      <c r="A677" s="227">
        <v>676</v>
      </c>
      <c r="B677" s="309" t="s">
        <v>193</v>
      </c>
    </row>
    <row r="678" spans="1:2" ht="12.75">
      <c r="A678" s="227">
        <v>677</v>
      </c>
      <c r="B678" s="309" t="s">
        <v>195</v>
      </c>
    </row>
    <row r="679" spans="1:2" ht="12.75">
      <c r="A679" s="227">
        <v>678</v>
      </c>
      <c r="B679" s="309" t="s">
        <v>197</v>
      </c>
    </row>
    <row r="680" spans="1:2" ht="12.75">
      <c r="A680" s="227">
        <v>679</v>
      </c>
      <c r="B680" s="309" t="s">
        <v>199</v>
      </c>
    </row>
    <row r="681" spans="1:2" ht="12.75">
      <c r="A681" s="227">
        <v>680</v>
      </c>
      <c r="B681" s="309" t="s">
        <v>201</v>
      </c>
    </row>
    <row r="682" spans="1:2" ht="12.75">
      <c r="A682" s="227">
        <v>681</v>
      </c>
      <c r="B682" s="309" t="s">
        <v>203</v>
      </c>
    </row>
    <row r="683" spans="1:2" ht="12.75">
      <c r="A683" s="227">
        <v>682</v>
      </c>
      <c r="B683" s="309" t="s">
        <v>206</v>
      </c>
    </row>
    <row r="684" spans="1:2" ht="12.75">
      <c r="A684" s="227">
        <v>683</v>
      </c>
      <c r="B684" s="309" t="s">
        <v>208</v>
      </c>
    </row>
    <row r="685" spans="1:2" ht="12.75">
      <c r="A685" s="227">
        <v>684</v>
      </c>
      <c r="B685" s="309" t="s">
        <v>210</v>
      </c>
    </row>
    <row r="686" spans="1:2" ht="12.75">
      <c r="A686" s="227">
        <v>685</v>
      </c>
      <c r="B686" s="309" t="s">
        <v>212</v>
      </c>
    </row>
    <row r="687" spans="1:2" ht="12.75">
      <c r="A687" s="227">
        <v>686</v>
      </c>
      <c r="B687" s="309" t="s">
        <v>214</v>
      </c>
    </row>
    <row r="688" spans="1:2" ht="12.75">
      <c r="A688" s="227">
        <v>687</v>
      </c>
      <c r="B688" s="309" t="s">
        <v>216</v>
      </c>
    </row>
    <row r="689" spans="1:2" ht="12.75">
      <c r="A689" s="227">
        <v>688</v>
      </c>
      <c r="B689" s="309" t="s">
        <v>218</v>
      </c>
    </row>
    <row r="690" spans="1:2" ht="12.75">
      <c r="A690" s="227">
        <v>689</v>
      </c>
      <c r="B690" s="309" t="s">
        <v>220</v>
      </c>
    </row>
    <row r="691" spans="1:2" ht="12.75">
      <c r="A691" s="227">
        <v>690</v>
      </c>
      <c r="B691" s="309" t="s">
        <v>222</v>
      </c>
    </row>
    <row r="692" spans="1:2" ht="12.75">
      <c r="A692" s="227">
        <v>691</v>
      </c>
      <c r="B692" s="309" t="s">
        <v>224</v>
      </c>
    </row>
    <row r="693" spans="1:2" ht="25.5">
      <c r="A693" s="227">
        <v>692</v>
      </c>
      <c r="B693" s="309" t="s">
        <v>226</v>
      </c>
    </row>
    <row r="694" spans="1:2" ht="12.75">
      <c r="A694" s="227">
        <v>693</v>
      </c>
      <c r="B694" s="309" t="s">
        <v>228</v>
      </c>
    </row>
    <row r="695" spans="1:2" ht="12.75">
      <c r="A695" s="227">
        <v>694</v>
      </c>
      <c r="B695" s="309" t="s">
        <v>230</v>
      </c>
    </row>
    <row r="696" spans="1:2" ht="12.75">
      <c r="A696" s="227">
        <v>695</v>
      </c>
      <c r="B696" s="309" t="s">
        <v>233</v>
      </c>
    </row>
    <row r="697" spans="1:2" ht="12.75">
      <c r="A697" s="227">
        <v>696</v>
      </c>
      <c r="B697" s="309" t="s">
        <v>235</v>
      </c>
    </row>
    <row r="698" spans="1:2" ht="12.75">
      <c r="A698" s="227">
        <v>697</v>
      </c>
      <c r="B698" s="309" t="s">
        <v>238</v>
      </c>
    </row>
    <row r="699" spans="1:2" ht="12.75">
      <c r="A699" s="227">
        <v>698</v>
      </c>
      <c r="B699" s="309" t="s">
        <v>240</v>
      </c>
    </row>
    <row r="700" spans="1:2" ht="12.75">
      <c r="A700" s="227">
        <v>699</v>
      </c>
      <c r="B700" s="309" t="s">
        <v>241</v>
      </c>
    </row>
    <row r="701" spans="1:2" ht="12.75">
      <c r="A701" s="227">
        <v>700</v>
      </c>
      <c r="B701" s="309" t="s">
        <v>242</v>
      </c>
    </row>
    <row r="702" spans="1:2" ht="12.75">
      <c r="A702" s="227">
        <v>701</v>
      </c>
      <c r="B702" s="309" t="s">
        <v>244</v>
      </c>
    </row>
    <row r="703" spans="1:2" ht="12.75">
      <c r="A703" s="227">
        <v>702</v>
      </c>
      <c r="B703" s="309" t="s">
        <v>245</v>
      </c>
    </row>
    <row r="704" spans="1:2" ht="12.75">
      <c r="A704" s="227">
        <v>703</v>
      </c>
      <c r="B704" s="309" t="s">
        <v>247</v>
      </c>
    </row>
    <row r="705" spans="1:2" ht="12.75">
      <c r="A705" s="227">
        <v>704</v>
      </c>
      <c r="B705" s="309" t="s">
        <v>248</v>
      </c>
    </row>
    <row r="706" spans="1:2" ht="12.75">
      <c r="A706" s="227">
        <v>705</v>
      </c>
      <c r="B706" s="309" t="s">
        <v>249</v>
      </c>
    </row>
    <row r="707" spans="1:2" ht="12.75">
      <c r="A707" s="227">
        <v>706</v>
      </c>
      <c r="B707" s="309" t="s">
        <v>250</v>
      </c>
    </row>
    <row r="708" spans="1:2" ht="12.75">
      <c r="A708" s="227">
        <v>707</v>
      </c>
      <c r="B708" s="309" t="s">
        <v>155</v>
      </c>
    </row>
    <row r="709" spans="1:2" ht="12.75">
      <c r="A709" s="227">
        <v>708</v>
      </c>
      <c r="B709" s="309" t="s">
        <v>251</v>
      </c>
    </row>
    <row r="710" spans="1:2" ht="12.75">
      <c r="A710" s="227">
        <v>709</v>
      </c>
      <c r="B710" s="309" t="s">
        <v>983</v>
      </c>
    </row>
    <row r="711" spans="1:2" ht="12.75">
      <c r="A711" s="227">
        <v>710</v>
      </c>
      <c r="B711" s="309" t="s">
        <v>252</v>
      </c>
    </row>
    <row r="712" spans="1:2" ht="12.75">
      <c r="A712" s="227">
        <v>711</v>
      </c>
      <c r="B712" s="309" t="s">
        <v>254</v>
      </c>
    </row>
    <row r="713" spans="1:2" ht="12.75">
      <c r="A713" s="227">
        <v>712</v>
      </c>
      <c r="B713" s="309" t="s">
        <v>255</v>
      </c>
    </row>
    <row r="714" spans="1:2" ht="12.75">
      <c r="A714" s="227">
        <v>713</v>
      </c>
      <c r="B714" s="309" t="s">
        <v>257</v>
      </c>
    </row>
    <row r="715" spans="1:2" ht="12.75">
      <c r="A715" s="227">
        <v>714</v>
      </c>
      <c r="B715" s="309" t="s">
        <v>259</v>
      </c>
    </row>
    <row r="716" spans="1:2" ht="12.75">
      <c r="A716" s="227">
        <v>715</v>
      </c>
      <c r="B716" s="309" t="s">
        <v>260</v>
      </c>
    </row>
    <row r="717" spans="1:2" ht="12.75">
      <c r="A717" s="227">
        <v>716</v>
      </c>
      <c r="B717" s="309" t="s">
        <v>262</v>
      </c>
    </row>
    <row r="718" spans="1:2" ht="12.75">
      <c r="A718" s="227">
        <v>717</v>
      </c>
      <c r="B718" s="309" t="s">
        <v>263</v>
      </c>
    </row>
    <row r="719" spans="1:2" ht="12.75">
      <c r="A719" s="227">
        <v>718</v>
      </c>
      <c r="B719" s="309" t="s">
        <v>265</v>
      </c>
    </row>
    <row r="720" spans="1:2" ht="12.75">
      <c r="A720" s="227">
        <v>719</v>
      </c>
      <c r="B720" s="309" t="s">
        <v>267</v>
      </c>
    </row>
    <row r="721" spans="1:2" ht="12.75">
      <c r="A721" s="227">
        <v>720</v>
      </c>
      <c r="B721" s="309" t="s">
        <v>269</v>
      </c>
    </row>
    <row r="722" spans="1:2" ht="12.75">
      <c r="A722" s="227">
        <v>721</v>
      </c>
      <c r="B722" s="309" t="s">
        <v>270</v>
      </c>
    </row>
    <row r="723" spans="1:2" ht="25.5">
      <c r="A723" s="227">
        <v>722</v>
      </c>
      <c r="B723" s="309" t="s">
        <v>271</v>
      </c>
    </row>
    <row r="724" spans="1:2" ht="12.75">
      <c r="A724" s="227">
        <v>723</v>
      </c>
      <c r="B724" s="309" t="s">
        <v>272</v>
      </c>
    </row>
    <row r="725" spans="1:2" ht="12.75">
      <c r="A725" s="227">
        <v>724</v>
      </c>
      <c r="B725" s="309" t="s">
        <v>273</v>
      </c>
    </row>
    <row r="726" spans="1:2" ht="12.75">
      <c r="A726" s="227">
        <v>725</v>
      </c>
      <c r="B726" s="309" t="s">
        <v>274</v>
      </c>
    </row>
    <row r="727" spans="1:2" ht="12.75">
      <c r="A727" s="227">
        <v>726</v>
      </c>
      <c r="B727" s="309" t="s">
        <v>984</v>
      </c>
    </row>
    <row r="728" spans="1:2" ht="12.75">
      <c r="A728" s="227">
        <v>727</v>
      </c>
      <c r="B728" s="309" t="s">
        <v>985</v>
      </c>
    </row>
    <row r="729" spans="1:2" ht="12.75">
      <c r="A729" s="227">
        <v>728</v>
      </c>
      <c r="B729" s="309" t="s">
        <v>986</v>
      </c>
    </row>
    <row r="730" spans="1:2" ht="12.75">
      <c r="A730" s="227">
        <v>729</v>
      </c>
      <c r="B730" s="309" t="s">
        <v>987</v>
      </c>
    </row>
    <row r="731" spans="1:2" ht="12.75">
      <c r="A731" s="227">
        <v>730</v>
      </c>
      <c r="B731" s="309" t="s">
        <v>988</v>
      </c>
    </row>
    <row r="732" spans="1:2" ht="12.75">
      <c r="A732" s="227">
        <v>731</v>
      </c>
      <c r="B732" s="309" t="s">
        <v>989</v>
      </c>
    </row>
    <row r="733" spans="1:2" ht="12.75">
      <c r="A733" s="227">
        <v>732</v>
      </c>
      <c r="B733" s="309" t="s">
        <v>990</v>
      </c>
    </row>
    <row r="734" spans="1:2" ht="12.75">
      <c r="A734" s="227">
        <v>733</v>
      </c>
      <c r="B734" s="309" t="s">
        <v>991</v>
      </c>
    </row>
    <row r="735" spans="1:2" ht="12.75">
      <c r="A735" s="227">
        <v>734</v>
      </c>
      <c r="B735" s="309" t="s">
        <v>992</v>
      </c>
    </row>
    <row r="736" spans="1:2" ht="12.75">
      <c r="A736" s="227">
        <v>735</v>
      </c>
      <c r="B736" s="309" t="s">
        <v>993</v>
      </c>
    </row>
    <row r="737" spans="1:2" ht="12.75">
      <c r="A737" s="227">
        <v>736</v>
      </c>
      <c r="B737" s="309" t="s">
        <v>275</v>
      </c>
    </row>
    <row r="738" spans="1:2" ht="12.75">
      <c r="A738" s="227">
        <v>737</v>
      </c>
      <c r="B738" s="309" t="s">
        <v>276</v>
      </c>
    </row>
    <row r="739" spans="1:2" ht="12.75">
      <c r="A739" s="227">
        <v>738</v>
      </c>
      <c r="B739" s="309" t="s">
        <v>277</v>
      </c>
    </row>
    <row r="740" spans="1:2" ht="12.75">
      <c r="A740" s="227">
        <v>739</v>
      </c>
      <c r="B740" s="309" t="s">
        <v>278</v>
      </c>
    </row>
    <row r="741" spans="1:2" ht="12.75">
      <c r="A741" s="227">
        <v>740</v>
      </c>
      <c r="B741" s="309" t="s">
        <v>279</v>
      </c>
    </row>
    <row r="742" spans="1:2" ht="12.75">
      <c r="A742" s="227">
        <v>741</v>
      </c>
      <c r="B742" s="309" t="s">
        <v>280</v>
      </c>
    </row>
    <row r="743" spans="1:2" ht="12.75">
      <c r="A743" s="227">
        <v>742</v>
      </c>
      <c r="B743" s="309" t="s">
        <v>281</v>
      </c>
    </row>
    <row r="744" spans="1:2" ht="12.75">
      <c r="A744" s="227">
        <v>743</v>
      </c>
      <c r="B744" s="309" t="s">
        <v>282</v>
      </c>
    </row>
    <row r="745" spans="1:2" ht="12.75">
      <c r="A745" s="227">
        <v>744</v>
      </c>
      <c r="B745" s="309" t="s">
        <v>283</v>
      </c>
    </row>
    <row r="746" spans="1:2" ht="12.75">
      <c r="A746" s="227">
        <v>745</v>
      </c>
      <c r="B746" s="309" t="s">
        <v>284</v>
      </c>
    </row>
    <row r="747" spans="1:2" ht="12.75">
      <c r="A747" s="227">
        <v>746</v>
      </c>
      <c r="B747" s="309" t="s">
        <v>285</v>
      </c>
    </row>
    <row r="748" spans="1:2" ht="12.75">
      <c r="A748" s="227">
        <v>747</v>
      </c>
      <c r="B748" s="309" t="s">
        <v>286</v>
      </c>
    </row>
    <row r="749" spans="1:2" ht="12.75">
      <c r="A749" s="227">
        <v>748</v>
      </c>
      <c r="B749" s="309" t="s">
        <v>287</v>
      </c>
    </row>
    <row r="750" spans="1:2" ht="12.75">
      <c r="A750" s="227">
        <v>749</v>
      </c>
      <c r="B750" s="309" t="s">
        <v>288</v>
      </c>
    </row>
    <row r="751" spans="1:2" ht="12.75">
      <c r="A751" s="227">
        <v>750</v>
      </c>
      <c r="B751" s="309" t="s">
        <v>290</v>
      </c>
    </row>
    <row r="752" spans="1:2" ht="12.75">
      <c r="A752" s="227">
        <v>751</v>
      </c>
      <c r="B752" s="309" t="s">
        <v>291</v>
      </c>
    </row>
    <row r="753" spans="1:2" ht="12.75">
      <c r="A753" s="227">
        <v>752</v>
      </c>
      <c r="B753" s="309" t="s">
        <v>292</v>
      </c>
    </row>
    <row r="754" spans="1:2" ht="12.75">
      <c r="A754" s="227">
        <v>753</v>
      </c>
      <c r="B754" s="309" t="s">
        <v>293</v>
      </c>
    </row>
    <row r="755" spans="1:2" ht="12.75">
      <c r="A755" s="227">
        <v>754</v>
      </c>
      <c r="B755" s="309" t="s">
        <v>294</v>
      </c>
    </row>
    <row r="756" spans="1:2" ht="12.75">
      <c r="A756" s="227">
        <v>755</v>
      </c>
      <c r="B756" s="309" t="s">
        <v>295</v>
      </c>
    </row>
    <row r="757" spans="1:2" ht="12.75">
      <c r="A757" s="227">
        <v>756</v>
      </c>
      <c r="B757" s="309" t="s">
        <v>296</v>
      </c>
    </row>
    <row r="758" spans="1:2" ht="12.75">
      <c r="A758" s="227">
        <v>757</v>
      </c>
      <c r="B758" s="309" t="s">
        <v>298</v>
      </c>
    </row>
    <row r="759" spans="1:2" ht="12.75">
      <c r="A759" s="227">
        <v>758</v>
      </c>
      <c r="B759" s="309" t="s">
        <v>299</v>
      </c>
    </row>
    <row r="760" spans="1:2" ht="12.75">
      <c r="A760" s="227">
        <v>759</v>
      </c>
      <c r="B760" s="309" t="s">
        <v>300</v>
      </c>
    </row>
    <row r="761" spans="1:2" ht="12.75">
      <c r="A761" s="227">
        <v>760</v>
      </c>
      <c r="B761" s="309" t="s">
        <v>301</v>
      </c>
    </row>
    <row r="762" spans="1:2" ht="12.75">
      <c r="A762" s="227">
        <v>761</v>
      </c>
      <c r="B762" s="309" t="s">
        <v>302</v>
      </c>
    </row>
    <row r="763" spans="1:2" ht="12.75">
      <c r="A763" s="227">
        <v>762</v>
      </c>
      <c r="B763" s="309" t="s">
        <v>303</v>
      </c>
    </row>
    <row r="764" spans="1:2" ht="12.75">
      <c r="A764" s="227">
        <v>763</v>
      </c>
      <c r="B764" s="309" t="s">
        <v>304</v>
      </c>
    </row>
    <row r="765" spans="1:2" ht="12.75">
      <c r="A765" s="227">
        <v>764</v>
      </c>
      <c r="B765" s="309" t="s">
        <v>305</v>
      </c>
    </row>
    <row r="766" spans="1:2" ht="12.75">
      <c r="A766" s="227">
        <v>765</v>
      </c>
      <c r="B766" s="309" t="s">
        <v>306</v>
      </c>
    </row>
    <row r="767" spans="1:2" ht="12.75">
      <c r="A767" s="227">
        <v>766</v>
      </c>
      <c r="B767" s="309" t="s">
        <v>307</v>
      </c>
    </row>
    <row r="768" spans="1:2" ht="12.75">
      <c r="A768" s="227">
        <v>767</v>
      </c>
      <c r="B768" s="309" t="s">
        <v>308</v>
      </c>
    </row>
    <row r="769" spans="1:2" ht="12.75">
      <c r="A769" s="227">
        <v>768</v>
      </c>
      <c r="B769" s="309" t="s">
        <v>309</v>
      </c>
    </row>
    <row r="770" spans="1:2" ht="12.75">
      <c r="A770" s="227">
        <v>769</v>
      </c>
      <c r="B770" s="309" t="s">
        <v>310</v>
      </c>
    </row>
    <row r="771" spans="1:2" ht="12.75">
      <c r="A771" s="227">
        <v>770</v>
      </c>
      <c r="B771" s="309" t="s">
        <v>311</v>
      </c>
    </row>
    <row r="772" spans="1:2" ht="12.75">
      <c r="A772" s="227">
        <v>771</v>
      </c>
      <c r="B772" s="309" t="s">
        <v>312</v>
      </c>
    </row>
    <row r="773" spans="1:2" ht="12.75">
      <c r="A773" s="227">
        <v>772</v>
      </c>
      <c r="B773" s="309" t="s">
        <v>313</v>
      </c>
    </row>
    <row r="774" spans="1:2" ht="12.75">
      <c r="A774" s="227">
        <v>773</v>
      </c>
      <c r="B774" s="309" t="s">
        <v>314</v>
      </c>
    </row>
    <row r="775" spans="1:2" ht="12.75">
      <c r="A775" s="227">
        <v>774</v>
      </c>
      <c r="B775" s="309" t="s">
        <v>315</v>
      </c>
    </row>
    <row r="776" spans="1:2" ht="12.75">
      <c r="A776" s="227">
        <v>775</v>
      </c>
      <c r="B776" s="309" t="s">
        <v>316</v>
      </c>
    </row>
    <row r="777" spans="1:2" ht="12.75">
      <c r="A777" s="227">
        <v>776</v>
      </c>
      <c r="B777" s="309" t="s">
        <v>59</v>
      </c>
    </row>
    <row r="778" spans="1:2" ht="12.75">
      <c r="A778" s="227">
        <v>777</v>
      </c>
      <c r="B778" s="309" t="s">
        <v>317</v>
      </c>
    </row>
    <row r="779" spans="1:2" ht="12.75">
      <c r="A779" s="227">
        <v>778</v>
      </c>
      <c r="B779" s="309" t="s">
        <v>318</v>
      </c>
    </row>
    <row r="780" spans="1:2" ht="12.75">
      <c r="A780" s="227">
        <v>779</v>
      </c>
      <c r="B780" s="309" t="s">
        <v>319</v>
      </c>
    </row>
    <row r="781" spans="1:2" ht="25.5">
      <c r="A781" s="227">
        <v>780</v>
      </c>
      <c r="B781" s="309" t="s">
        <v>320</v>
      </c>
    </row>
    <row r="782" spans="1:2" ht="12.75">
      <c r="A782" s="227">
        <v>781</v>
      </c>
      <c r="B782" s="309" t="s">
        <v>321</v>
      </c>
    </row>
    <row r="783" spans="1:2" ht="12.75">
      <c r="A783" s="227">
        <v>782</v>
      </c>
      <c r="B783" s="309" t="s">
        <v>322</v>
      </c>
    </row>
    <row r="784" spans="1:2" ht="12.75">
      <c r="A784" s="227">
        <v>783</v>
      </c>
      <c r="B784" s="309" t="s">
        <v>323</v>
      </c>
    </row>
    <row r="785" spans="1:2" ht="52.5">
      <c r="A785" s="227">
        <v>784</v>
      </c>
      <c r="B785" s="312" t="s">
        <v>994</v>
      </c>
    </row>
    <row r="786" spans="1:2" ht="12.75">
      <c r="A786" s="227">
        <v>785</v>
      </c>
      <c r="B786" s="313" t="s">
        <v>995</v>
      </c>
    </row>
    <row r="787" spans="1:2" ht="12.75">
      <c r="A787" s="227">
        <v>786</v>
      </c>
      <c r="B787" s="313" t="s">
        <v>996</v>
      </c>
    </row>
    <row r="788" spans="1:2" ht="12.75">
      <c r="A788" s="227">
        <v>787</v>
      </c>
      <c r="B788" s="313" t="s">
        <v>997</v>
      </c>
    </row>
    <row r="789" spans="1:2" ht="53.25" thickBot="1">
      <c r="A789" s="227">
        <v>788</v>
      </c>
      <c r="B789" s="276" t="s">
        <v>998</v>
      </c>
    </row>
    <row r="790" spans="1:2" ht="23.25" thickBot="1">
      <c r="A790" s="227">
        <v>789</v>
      </c>
      <c r="B790" s="298" t="s">
        <v>999</v>
      </c>
    </row>
    <row r="791" spans="1:2" ht="13.5" thickBot="1">
      <c r="A791" s="227">
        <v>790</v>
      </c>
      <c r="B791" s="286" t="s">
        <v>1000</v>
      </c>
    </row>
    <row r="792" spans="1:2" ht="13.5" thickBot="1">
      <c r="A792" s="227">
        <v>791</v>
      </c>
      <c r="B792" s="286" t="s">
        <v>1001</v>
      </c>
    </row>
    <row r="793" spans="1:2" ht="13.5" thickBot="1">
      <c r="A793" s="227">
        <v>792</v>
      </c>
      <c r="B793" s="286" t="s">
        <v>1002</v>
      </c>
    </row>
    <row r="794" spans="1:2" ht="12.75">
      <c r="A794" s="227">
        <v>793</v>
      </c>
      <c r="B794" s="229" t="s">
        <v>1003</v>
      </c>
    </row>
    <row r="795" spans="1:2" ht="18">
      <c r="A795" s="227">
        <v>794</v>
      </c>
      <c r="B795" s="256" t="s">
        <v>1004</v>
      </c>
    </row>
    <row r="796" spans="1:2" ht="25.5">
      <c r="A796" s="227">
        <v>795</v>
      </c>
      <c r="B796" s="269" t="s">
        <v>1005</v>
      </c>
    </row>
    <row r="797" spans="1:2" ht="33.75">
      <c r="A797" s="227">
        <v>796</v>
      </c>
      <c r="B797" s="273" t="s">
        <v>1006</v>
      </c>
    </row>
    <row r="798" spans="1:2" ht="25.5">
      <c r="A798" s="227">
        <v>797</v>
      </c>
      <c r="B798" s="269" t="s">
        <v>1007</v>
      </c>
    </row>
    <row r="799" spans="1:2" ht="22.5">
      <c r="A799" s="227">
        <v>798</v>
      </c>
      <c r="B799" s="273" t="s">
        <v>1008</v>
      </c>
    </row>
    <row r="800" spans="1:2" ht="25.5">
      <c r="A800" s="227">
        <v>799</v>
      </c>
      <c r="B800" s="269" t="s">
        <v>1009</v>
      </c>
    </row>
    <row r="801" spans="1:2" ht="25.5">
      <c r="A801" s="227">
        <v>800</v>
      </c>
      <c r="B801" s="269" t="s">
        <v>1010</v>
      </c>
    </row>
    <row r="802" spans="1:2" ht="15.75">
      <c r="A802" s="227">
        <v>801</v>
      </c>
      <c r="B802" s="272" t="s">
        <v>1011</v>
      </c>
    </row>
    <row r="803" spans="1:2" ht="12.75">
      <c r="A803" s="227">
        <v>802</v>
      </c>
      <c r="B803" s="257" t="s">
        <v>1012</v>
      </c>
    </row>
    <row r="804" spans="1:2" ht="33.75">
      <c r="A804" s="227">
        <v>803</v>
      </c>
      <c r="B804" s="273" t="s">
        <v>1013</v>
      </c>
    </row>
    <row r="805" spans="1:2" ht="12.75">
      <c r="A805" s="227">
        <v>804</v>
      </c>
      <c r="B805" s="273" t="s">
        <v>1014</v>
      </c>
    </row>
    <row r="806" spans="1:2" ht="22.5">
      <c r="A806" s="227">
        <v>805</v>
      </c>
      <c r="B806" s="273" t="s">
        <v>1015</v>
      </c>
    </row>
    <row r="807" spans="1:2" ht="38.25">
      <c r="A807" s="227">
        <v>806</v>
      </c>
      <c r="B807" s="257" t="s">
        <v>1016</v>
      </c>
    </row>
    <row r="808" spans="1:2" ht="23.25" thickBot="1">
      <c r="A808" s="227">
        <v>807</v>
      </c>
      <c r="B808" s="292" t="s">
        <v>1017</v>
      </c>
    </row>
    <row r="809" spans="1:2" ht="25.5">
      <c r="A809" s="227">
        <v>808</v>
      </c>
      <c r="B809" s="257" t="s">
        <v>1018</v>
      </c>
    </row>
    <row r="810" spans="1:2" ht="15.75">
      <c r="A810" s="227">
        <v>809</v>
      </c>
      <c r="B810" s="272" t="s">
        <v>1019</v>
      </c>
    </row>
    <row r="811" spans="1:2" ht="12.75">
      <c r="A811" s="227">
        <v>810</v>
      </c>
      <c r="B811" s="257" t="s">
        <v>1020</v>
      </c>
    </row>
    <row r="812" spans="1:2" ht="22.5">
      <c r="A812" s="227">
        <v>811</v>
      </c>
      <c r="B812" s="273" t="s">
        <v>1021</v>
      </c>
    </row>
    <row r="813" spans="1:2" ht="26.25" thickBot="1">
      <c r="A813" s="227">
        <v>812</v>
      </c>
      <c r="B813" s="314" t="s">
        <v>1022</v>
      </c>
    </row>
    <row r="814" spans="1:2" ht="26.25" thickBot="1">
      <c r="A814" s="227">
        <v>813</v>
      </c>
      <c r="B814" s="314" t="s">
        <v>1023</v>
      </c>
    </row>
    <row r="815" spans="1:2" ht="25.5">
      <c r="A815" s="227">
        <v>814</v>
      </c>
      <c r="B815" s="257" t="s">
        <v>1024</v>
      </c>
    </row>
    <row r="816" spans="1:2" ht="25.5">
      <c r="A816" s="227">
        <v>815</v>
      </c>
      <c r="B816" s="257" t="s">
        <v>1025</v>
      </c>
    </row>
    <row r="817" spans="1:2" ht="12.75">
      <c r="A817" s="227">
        <v>816</v>
      </c>
      <c r="B817" s="313" t="s">
        <v>1026</v>
      </c>
    </row>
    <row r="818" spans="1:2" ht="12.75">
      <c r="A818" s="227">
        <v>817</v>
      </c>
      <c r="B818" s="310" t="s">
        <v>1027</v>
      </c>
    </row>
    <row r="819" spans="1:2" ht="12.75">
      <c r="A819" s="227">
        <v>818</v>
      </c>
      <c r="B819" s="310" t="s">
        <v>1028</v>
      </c>
    </row>
    <row r="820" spans="1:2" ht="12.75">
      <c r="A820" s="227">
        <v>819</v>
      </c>
      <c r="B820" s="310" t="s">
        <v>1029</v>
      </c>
    </row>
    <row r="821" spans="1:2" ht="12.75">
      <c r="A821" s="227">
        <v>820</v>
      </c>
      <c r="B821" s="310" t="s">
        <v>1030</v>
      </c>
    </row>
    <row r="822" spans="1:2" ht="25.5">
      <c r="A822" s="227">
        <v>821</v>
      </c>
      <c r="B822" s="310" t="s">
        <v>1031</v>
      </c>
    </row>
    <row r="823" spans="1:2" ht="57" thickBot="1">
      <c r="A823" s="227">
        <v>822</v>
      </c>
      <c r="B823" s="292" t="s">
        <v>1032</v>
      </c>
    </row>
    <row r="824" spans="1:2" ht="15">
      <c r="A824" s="227">
        <v>823</v>
      </c>
      <c r="B824" s="315" t="s">
        <v>1033</v>
      </c>
    </row>
    <row r="825" spans="1:2" ht="15">
      <c r="A825" s="227">
        <v>824</v>
      </c>
      <c r="B825" s="315" t="s">
        <v>1034</v>
      </c>
    </row>
    <row r="826" spans="1:2" ht="15">
      <c r="A826" s="227">
        <v>825</v>
      </c>
      <c r="B826" s="315" t="s">
        <v>1035</v>
      </c>
    </row>
    <row r="827" spans="1:2" ht="15">
      <c r="A827" s="227">
        <v>826</v>
      </c>
      <c r="B827" s="315" t="s">
        <v>1036</v>
      </c>
    </row>
    <row r="828" spans="1:2" ht="15">
      <c r="A828" s="227">
        <v>827</v>
      </c>
      <c r="B828" s="315" t="s">
        <v>1037</v>
      </c>
    </row>
    <row r="829" spans="1:2" ht="15">
      <c r="A829" s="227">
        <v>828</v>
      </c>
      <c r="B829" s="315" t="s">
        <v>1038</v>
      </c>
    </row>
    <row r="830" spans="1:2" ht="15">
      <c r="A830" s="227">
        <v>829</v>
      </c>
      <c r="B830" s="315" t="s">
        <v>1039</v>
      </c>
    </row>
    <row r="831" spans="1:2" ht="12.75">
      <c r="A831" s="227">
        <v>830</v>
      </c>
      <c r="B831" s="316" t="s">
        <v>343</v>
      </c>
    </row>
    <row r="832" spans="1:2" ht="25.5">
      <c r="A832" s="227">
        <v>831</v>
      </c>
      <c r="B832" s="258" t="s">
        <v>1040</v>
      </c>
    </row>
    <row r="833" spans="1:2" ht="54">
      <c r="A833" s="227">
        <v>832</v>
      </c>
      <c r="B833" s="317" t="s">
        <v>1041</v>
      </c>
    </row>
    <row r="834" spans="1:2" ht="67.5">
      <c r="A834" s="227">
        <v>833</v>
      </c>
      <c r="B834" s="273" t="s">
        <v>1042</v>
      </c>
    </row>
    <row r="835" spans="1:2" ht="51">
      <c r="A835" s="227">
        <v>834</v>
      </c>
      <c r="B835" s="257" t="s">
        <v>1043</v>
      </c>
    </row>
    <row r="836" spans="1:2" ht="33.75">
      <c r="A836" s="227">
        <v>835</v>
      </c>
      <c r="B836" s="273" t="s">
        <v>1044</v>
      </c>
    </row>
    <row r="837" spans="1:2" ht="26.25" thickBot="1">
      <c r="A837" s="227">
        <v>836</v>
      </c>
      <c r="B837" s="257" t="s">
        <v>1045</v>
      </c>
    </row>
    <row r="838" spans="1:2" ht="23.25" thickBot="1">
      <c r="A838" s="227">
        <v>837</v>
      </c>
      <c r="B838" s="318" t="s">
        <v>1046</v>
      </c>
    </row>
    <row r="839" spans="1:2" ht="84.75" thickBot="1">
      <c r="A839" s="227">
        <v>838</v>
      </c>
      <c r="B839" s="319" t="s">
        <v>1047</v>
      </c>
    </row>
  </sheetData>
  <sheetProtection sheet="1" objects="1" scenarios="1" formatCells="0" formatColumns="0" formatRows="0"/>
  <conditionalFormatting sqref="B112 B158 B191 B788">
    <cfRule type="expression" priority="30" dxfId="1" stopIfTrue="1">
      <formula>(CNTR_PrimaryMP=1)</formula>
    </cfRule>
  </conditionalFormatting>
  <conditionalFormatting sqref="B119">
    <cfRule type="expression" priority="29" dxfId="1" stopIfTrue="1">
      <formula>IF(C116="",0,IF(C116="n/a",0,1))</formula>
    </cfRule>
  </conditionalFormatting>
  <conditionalFormatting sqref="B144">
    <cfRule type="expression" priority="27" dxfId="1" stopIfTrue="1">
      <formula>(CNTR_Commercial=3)</formula>
    </cfRule>
    <cfRule type="expression" priority="28" dxfId="5" stopIfTrue="1">
      <formula>(CNTR_Commercial=2)</formula>
    </cfRule>
  </conditionalFormatting>
  <conditionalFormatting sqref="B211">
    <cfRule type="expression" priority="24" dxfId="1" stopIfTrue="1">
      <formula>(CNTR_SmallEmitter=1)</formula>
    </cfRule>
  </conditionalFormatting>
  <conditionalFormatting sqref="B212">
    <cfRule type="expression" priority="23" dxfId="1" stopIfTrue="1">
      <formula>(CNTR_SmallEmitter=2)</formula>
    </cfRule>
  </conditionalFormatting>
  <conditionalFormatting sqref="B213:B214">
    <cfRule type="expression" priority="22" dxfId="1" stopIfTrue="1">
      <formula>OR((CNTR_UseSmallEmTool=2),(CNTR_SmallEmitter=2))</formula>
    </cfRule>
  </conditionalFormatting>
  <conditionalFormatting sqref="B217">
    <cfRule type="expression" priority="20" dxfId="1" stopIfTrue="1">
      <formula>(CNTR_UseSmallEmTool=1)</formula>
    </cfRule>
  </conditionalFormatting>
  <conditionalFormatting sqref="B273:B275">
    <cfRule type="expression" priority="19" dxfId="0" stopIfTrue="1">
      <formula>(CNTR_UseSmallEmTool=1)</formula>
    </cfRule>
  </conditionalFormatting>
  <printOptions/>
  <pageMargins left="0.7" right="0.7" top="0.787401575" bottom="0.787401575" header="0.3" footer="0.3"/>
  <pageSetup horizontalDpi="600" verticalDpi="600" orientation="portrait" paperSize="132" r:id="rId3"/>
  <headerFooter>
    <oddHeader>&amp;L&amp;F, &amp;A&amp;R&amp;D, &amp;T</oddHeader>
    <oddFooter>&amp;C&amp;P / &amp;N</oddFooter>
  </headerFooter>
  <legacyDrawing r:id="rId2"/>
</worksheet>
</file>

<file path=xl/worksheets/sheet12.xml><?xml version="1.0" encoding="utf-8"?>
<worksheet xmlns="http://schemas.openxmlformats.org/spreadsheetml/2006/main" xmlns:r="http://schemas.openxmlformats.org/officeDocument/2006/relationships">
  <sheetPr>
    <tabColor indexed="57"/>
    <pageSetUpPr fitToPage="1"/>
  </sheetPr>
  <dimension ref="A1:E94"/>
  <sheetViews>
    <sheetView zoomScalePageLayoutView="0" workbookViewId="0" topLeftCell="A1">
      <selection activeCell="C4" sqref="C4"/>
    </sheetView>
  </sheetViews>
  <sheetFormatPr defaultColWidth="9.140625" defaultRowHeight="12.75"/>
  <cols>
    <col min="1" max="1" width="17.140625" style="17" customWidth="1"/>
    <col min="2" max="2" width="34.7109375" style="17" customWidth="1"/>
    <col min="3" max="3" width="15.140625" style="17" customWidth="1"/>
    <col min="4" max="16384" width="9.140625" style="17" customWidth="1"/>
  </cols>
  <sheetData>
    <row r="1" ht="13.5" thickBot="1">
      <c r="A1" s="156" t="s">
        <v>61</v>
      </c>
    </row>
    <row r="2" spans="1:2" ht="13.5" thickBot="1">
      <c r="A2" s="189" t="s">
        <v>62</v>
      </c>
      <c r="B2" s="190" t="s">
        <v>32</v>
      </c>
    </row>
    <row r="3" spans="1:5" ht="13.5" thickBot="1">
      <c r="A3" s="191" t="s">
        <v>60</v>
      </c>
      <c r="B3" s="192">
        <v>41114</v>
      </c>
      <c r="C3" s="193" t="str">
        <f>IF(ISNUMBER(MATCH(B3,A17:A32,0)),VLOOKUP(B3,A17:B32,2,FALSE),"---")</f>
        <v>MP P3 TKM_COM_lt_240712.xls</v>
      </c>
      <c r="D3" s="194"/>
      <c r="E3" s="195"/>
    </row>
    <row r="4" spans="1:2" ht="12.75">
      <c r="A4" s="196" t="s">
        <v>73</v>
      </c>
      <c r="B4" s="197" t="s">
        <v>74</v>
      </c>
    </row>
    <row r="5" spans="1:2" ht="13.5" thickBot="1">
      <c r="A5" s="198" t="s">
        <v>64</v>
      </c>
      <c r="B5" s="199" t="s">
        <v>97</v>
      </c>
    </row>
    <row r="7" ht="12.75">
      <c r="A7" s="200" t="s">
        <v>63</v>
      </c>
    </row>
    <row r="8" spans="1:3" ht="12.75">
      <c r="A8" s="18" t="s">
        <v>69</v>
      </c>
      <c r="B8" s="18"/>
      <c r="C8" s="19" t="s">
        <v>65</v>
      </c>
    </row>
    <row r="9" spans="1:3" ht="12.75">
      <c r="A9" s="18" t="s">
        <v>70</v>
      </c>
      <c r="B9" s="18"/>
      <c r="C9" s="19" t="s">
        <v>66</v>
      </c>
    </row>
    <row r="10" spans="1:3" ht="12.75">
      <c r="A10" s="18" t="s">
        <v>71</v>
      </c>
      <c r="B10" s="18"/>
      <c r="C10" s="19" t="s">
        <v>67</v>
      </c>
    </row>
    <row r="11" spans="1:3" ht="12.75">
      <c r="A11" s="18" t="s">
        <v>72</v>
      </c>
      <c r="B11" s="18"/>
      <c r="C11" s="19" t="s">
        <v>68</v>
      </c>
    </row>
    <row r="12" spans="1:3" ht="12.75">
      <c r="A12" s="18" t="s">
        <v>28</v>
      </c>
      <c r="B12" s="18"/>
      <c r="C12" s="19" t="s">
        <v>29</v>
      </c>
    </row>
    <row r="13" spans="1:3" ht="12.75">
      <c r="A13" s="18" t="s">
        <v>30</v>
      </c>
      <c r="B13" s="18"/>
      <c r="C13" s="19" t="s">
        <v>31</v>
      </c>
    </row>
    <row r="14" spans="1:3" ht="12.75">
      <c r="A14" s="18" t="s">
        <v>32</v>
      </c>
      <c r="B14" s="18"/>
      <c r="C14" s="19" t="s">
        <v>33</v>
      </c>
    </row>
    <row r="15" ht="12.75">
      <c r="A15" s="74"/>
    </row>
    <row r="16" spans="1:3" ht="12.75">
      <c r="A16" s="156" t="s">
        <v>152</v>
      </c>
      <c r="B16" s="156" t="s">
        <v>119</v>
      </c>
      <c r="C16" s="156" t="s">
        <v>16</v>
      </c>
    </row>
    <row r="17" spans="1:4" ht="12.75">
      <c r="A17" s="201">
        <v>39941</v>
      </c>
      <c r="B17" s="202" t="str">
        <f>IF(ISBLANK($A17),"---",VLOOKUP($B$2,$A$8:$C$14,3,0)&amp;"_"&amp;VLOOKUP($B$4,$A$35:$B$67,2,0)&amp;"_"&amp;VLOOKUP($B$5,$A$70:$B$94,2,0)&amp;"_"&amp;TEXT(DAY($A17),"0#")&amp;TEXT(MONTH($A17),"0#")&amp;TEXT(YEAR($A17)-2000,"0#")&amp;".xls")</f>
        <v>MP P3 TKM_COM_lt_080509.xls</v>
      </c>
      <c r="C17" s="202"/>
      <c r="D17" s="203"/>
    </row>
    <row r="18" spans="1:4" ht="12.75">
      <c r="A18" s="204">
        <v>39944</v>
      </c>
      <c r="B18" s="205" t="str">
        <f>IF(ISBLANK($A18),"---",VLOOKUP($B$2,$A$8:$C$14,3,0)&amp;"_"&amp;VLOOKUP($B$4,$A$35:$B$67,2,0)&amp;"_"&amp;VLOOKUP($B$5,$A$70:$B$94,2,0)&amp;"_"&amp;TEXT(DAY($A18),"0#")&amp;TEXT(MONTH($A18),"0#")&amp;TEXT(YEAR($A18)-2000,"0#")&amp;".xls")</f>
        <v>MP P3 TKM_COM_lt_110509.xls</v>
      </c>
      <c r="C18" s="205" t="s">
        <v>17</v>
      </c>
      <c r="D18" s="206"/>
    </row>
    <row r="19" spans="1:4" ht="12.75">
      <c r="A19" s="204">
        <v>39952</v>
      </c>
      <c r="B19" s="205" t="str">
        <f>IF(ISBLANK($A19),"---",VLOOKUP($B$2,$A$8:$C$14,3,0)&amp;"_"&amp;VLOOKUP($B$4,$A$35:$B$67,2,0)&amp;"_"&amp;VLOOKUP($B$5,$A$70:$B$94,2,0)&amp;"_"&amp;TEXT(DAY($A19),"0#")&amp;TEXT(MONTH($A19),"0#")&amp;TEXT(YEAR($A19)-2000,"0#")&amp;".xls")</f>
        <v>MP P3 TKM_COM_lt_190509.xls</v>
      </c>
      <c r="C19" s="205" t="s">
        <v>18</v>
      </c>
      <c r="D19" s="206"/>
    </row>
    <row r="20" spans="1:4" ht="12.75">
      <c r="A20" s="204">
        <v>39975</v>
      </c>
      <c r="B20" s="205" t="str">
        <f>IF(ISBLANK($A20),"---",VLOOKUP($B$2,$A$8:$C$14,3,0)&amp;"_"&amp;VLOOKUP($B$4,$A$35:$B$67,2,0)&amp;"_"&amp;VLOOKUP($B$5,$A$70:$B$94,2,0)&amp;"_"&amp;TEXT(DAY($A20),"0#")&amp;TEXT(MONTH($A20),"0#")&amp;TEXT(YEAR($A20)-2000,"0#")&amp;".xls")</f>
        <v>MP P3 TKM_COM_lt_110609.xls</v>
      </c>
      <c r="C20" s="205" t="s">
        <v>161</v>
      </c>
      <c r="D20" s="206"/>
    </row>
    <row r="21" spans="1:4" ht="12.75">
      <c r="A21" s="204" t="s">
        <v>46</v>
      </c>
      <c r="B21" s="205"/>
      <c r="C21" s="205" t="s">
        <v>44</v>
      </c>
      <c r="D21" s="206"/>
    </row>
    <row r="22" spans="1:4" ht="12.75">
      <c r="A22" s="204">
        <v>40954</v>
      </c>
      <c r="B22" s="205"/>
      <c r="C22" s="205" t="s">
        <v>45</v>
      </c>
      <c r="D22" s="206"/>
    </row>
    <row r="23" spans="1:4" ht="12.75">
      <c r="A23" s="204">
        <v>41043</v>
      </c>
      <c r="B23" s="205" t="str">
        <f aca="true" t="shared" si="0" ref="B23:B32">IF(ISBLANK($A23),"---",VLOOKUP($B$2,$A$8:$C$14,3,0)&amp;"_"&amp;VLOOKUP($B$4,$A$35:$B$67,2,0)&amp;"_"&amp;VLOOKUP($B$5,$A$70:$B$94,2,0)&amp;"_"&amp;TEXT(DAY($A23),"0#")&amp;TEXT(MONTH($A23),"0#")&amp;TEXT(YEAR($A23)-2000,"0#")&amp;".xls")</f>
        <v>MP P3 TKM_COM_lt_140512.xls</v>
      </c>
      <c r="C23" s="205" t="s">
        <v>49</v>
      </c>
      <c r="D23" s="206"/>
    </row>
    <row r="24" spans="1:4" ht="12.75">
      <c r="A24" s="204">
        <v>41045</v>
      </c>
      <c r="B24" s="205" t="str">
        <f t="shared" si="0"/>
        <v>MP P3 TKM_COM_lt_160512.xls</v>
      </c>
      <c r="C24" s="205" t="s">
        <v>341</v>
      </c>
      <c r="D24" s="206"/>
    </row>
    <row r="25" spans="1:4" ht="12.75">
      <c r="A25" s="204">
        <v>41078</v>
      </c>
      <c r="B25" s="205" t="str">
        <f t="shared" si="0"/>
        <v>MP P3 TKM_COM_lt_180612.xls</v>
      </c>
      <c r="C25" s="205" t="s">
        <v>342</v>
      </c>
      <c r="D25" s="206"/>
    </row>
    <row r="26" spans="1:4" ht="12.75">
      <c r="A26" s="204">
        <v>41094</v>
      </c>
      <c r="B26" s="205" t="str">
        <f t="shared" si="0"/>
        <v>MP P3 TKM_COM_lt_040712.xls</v>
      </c>
      <c r="C26" s="231" t="s">
        <v>344</v>
      </c>
      <c r="D26" s="206"/>
    </row>
    <row r="27" spans="1:4" ht="12.75">
      <c r="A27" s="204">
        <v>41098</v>
      </c>
      <c r="B27" s="205" t="str">
        <f t="shared" si="0"/>
        <v>MP P3 TKM_COM_lt_080712.xls</v>
      </c>
      <c r="C27" s="205" t="s">
        <v>346</v>
      </c>
      <c r="D27" s="206"/>
    </row>
    <row r="28" spans="1:4" ht="12.75">
      <c r="A28" s="204">
        <v>41101</v>
      </c>
      <c r="B28" s="205" t="str">
        <f t="shared" si="0"/>
        <v>MP P3 TKM_COM_lt_110712.xls</v>
      </c>
      <c r="C28" s="205" t="s">
        <v>347</v>
      </c>
      <c r="D28" s="206"/>
    </row>
    <row r="29" spans="1:4" ht="12.75">
      <c r="A29" s="204">
        <v>41106</v>
      </c>
      <c r="B29" s="205" t="str">
        <f t="shared" si="0"/>
        <v>MP P3 TKM_COM_lt_160712.xls</v>
      </c>
      <c r="C29" s="231" t="s">
        <v>348</v>
      </c>
      <c r="D29" s="206"/>
    </row>
    <row r="30" spans="1:4" ht="12.75">
      <c r="A30" s="204">
        <v>41114</v>
      </c>
      <c r="B30" s="205" t="str">
        <f t="shared" si="0"/>
        <v>MP P3 TKM_COM_lt_240712.xls</v>
      </c>
      <c r="C30" s="231" t="s">
        <v>349</v>
      </c>
      <c r="D30" s="206"/>
    </row>
    <row r="31" spans="1:4" ht="12.75">
      <c r="A31" s="204"/>
      <c r="B31" s="205" t="str">
        <f t="shared" si="0"/>
        <v>---</v>
      </c>
      <c r="C31" s="205"/>
      <c r="D31" s="206"/>
    </row>
    <row r="32" spans="1:4" ht="12.75">
      <c r="A32" s="207"/>
      <c r="B32" s="208" t="str">
        <f t="shared" si="0"/>
        <v>---</v>
      </c>
      <c r="C32" s="208"/>
      <c r="D32" s="209"/>
    </row>
    <row r="34" ht="12.75">
      <c r="A34" s="156" t="s">
        <v>73</v>
      </c>
    </row>
    <row r="35" spans="1:2" ht="12.75">
      <c r="A35" s="187" t="s">
        <v>74</v>
      </c>
      <c r="B35" s="187" t="s">
        <v>120</v>
      </c>
    </row>
    <row r="36" spans="1:2" ht="12.75">
      <c r="A36" s="187" t="s">
        <v>34</v>
      </c>
      <c r="B36" s="187" t="s">
        <v>35</v>
      </c>
    </row>
    <row r="37" spans="1:2" ht="12.75">
      <c r="A37" s="187" t="s">
        <v>185</v>
      </c>
      <c r="B37" s="187" t="s">
        <v>121</v>
      </c>
    </row>
    <row r="38" spans="1:2" ht="12.75">
      <c r="A38" s="187" t="s">
        <v>187</v>
      </c>
      <c r="B38" s="187" t="s">
        <v>122</v>
      </c>
    </row>
    <row r="39" spans="1:2" ht="12.75">
      <c r="A39" s="187" t="s">
        <v>190</v>
      </c>
      <c r="B39" s="187" t="s">
        <v>123</v>
      </c>
    </row>
    <row r="40" spans="1:2" ht="12.75">
      <c r="A40" s="187" t="s">
        <v>297</v>
      </c>
      <c r="B40" s="187" t="s">
        <v>36</v>
      </c>
    </row>
    <row r="41" spans="1:2" ht="12.75">
      <c r="A41" s="187" t="s">
        <v>192</v>
      </c>
      <c r="B41" s="187" t="s">
        <v>124</v>
      </c>
    </row>
    <row r="42" spans="1:2" ht="12.75">
      <c r="A42" s="187" t="s">
        <v>194</v>
      </c>
      <c r="B42" s="187" t="s">
        <v>125</v>
      </c>
    </row>
    <row r="43" spans="1:2" ht="12.75">
      <c r="A43" s="187" t="s">
        <v>196</v>
      </c>
      <c r="B43" s="187" t="s">
        <v>126</v>
      </c>
    </row>
    <row r="44" spans="1:2" ht="12.75">
      <c r="A44" s="187" t="s">
        <v>198</v>
      </c>
      <c r="B44" s="187" t="s">
        <v>127</v>
      </c>
    </row>
    <row r="45" spans="1:2" ht="12.75">
      <c r="A45" s="187" t="s">
        <v>200</v>
      </c>
      <c r="B45" s="187" t="s">
        <v>128</v>
      </c>
    </row>
    <row r="46" spans="1:2" ht="12.75">
      <c r="A46" s="187" t="s">
        <v>202</v>
      </c>
      <c r="B46" s="187" t="s">
        <v>129</v>
      </c>
    </row>
    <row r="47" spans="1:2" ht="12.75">
      <c r="A47" s="187" t="s">
        <v>205</v>
      </c>
      <c r="B47" s="187" t="s">
        <v>130</v>
      </c>
    </row>
    <row r="48" spans="1:2" ht="12.75">
      <c r="A48" s="187" t="s">
        <v>207</v>
      </c>
      <c r="B48" s="187" t="s">
        <v>131</v>
      </c>
    </row>
    <row r="49" spans="1:2" ht="12.75">
      <c r="A49" s="187" t="s">
        <v>209</v>
      </c>
      <c r="B49" s="187" t="s">
        <v>132</v>
      </c>
    </row>
    <row r="50" spans="1:2" ht="12.75">
      <c r="A50" s="187" t="s">
        <v>325</v>
      </c>
      <c r="B50" s="187" t="s">
        <v>350</v>
      </c>
    </row>
    <row r="51" spans="1:2" ht="12.75">
      <c r="A51" s="187" t="s">
        <v>211</v>
      </c>
      <c r="B51" s="187" t="s">
        <v>133</v>
      </c>
    </row>
    <row r="52" spans="1:2" ht="12.75">
      <c r="A52" s="187" t="s">
        <v>213</v>
      </c>
      <c r="B52" s="187" t="s">
        <v>134</v>
      </c>
    </row>
    <row r="53" spans="1:2" ht="12.75">
      <c r="A53" s="187" t="s">
        <v>215</v>
      </c>
      <c r="B53" s="187" t="s">
        <v>135</v>
      </c>
    </row>
    <row r="54" spans="1:2" ht="12.75">
      <c r="A54" s="187" t="s">
        <v>326</v>
      </c>
      <c r="B54" s="187" t="s">
        <v>37</v>
      </c>
    </row>
    <row r="55" spans="1:2" ht="12.75">
      <c r="A55" s="187" t="s">
        <v>217</v>
      </c>
      <c r="B55" s="187" t="s">
        <v>136</v>
      </c>
    </row>
    <row r="56" spans="1:2" ht="12.75">
      <c r="A56" s="187" t="s">
        <v>219</v>
      </c>
      <c r="B56" s="187" t="s">
        <v>137</v>
      </c>
    </row>
    <row r="57" spans="1:2" ht="12.75">
      <c r="A57" s="187" t="s">
        <v>221</v>
      </c>
      <c r="B57" s="187" t="s">
        <v>138</v>
      </c>
    </row>
    <row r="58" spans="1:2" ht="12.75">
      <c r="A58" s="187" t="s">
        <v>223</v>
      </c>
      <c r="B58" s="187" t="s">
        <v>139</v>
      </c>
    </row>
    <row r="59" spans="1:2" ht="12.75">
      <c r="A59" s="187" t="s">
        <v>329</v>
      </c>
      <c r="B59" s="187" t="s">
        <v>38</v>
      </c>
    </row>
    <row r="60" spans="1:2" ht="12.75">
      <c r="A60" s="187" t="s">
        <v>225</v>
      </c>
      <c r="B60" s="187" t="s">
        <v>140</v>
      </c>
    </row>
    <row r="61" spans="1:2" ht="12.75">
      <c r="A61" s="187" t="s">
        <v>227</v>
      </c>
      <c r="B61" s="187" t="s">
        <v>141</v>
      </c>
    </row>
    <row r="62" spans="1:2" ht="12.75">
      <c r="A62" s="187" t="s">
        <v>229</v>
      </c>
      <c r="B62" s="187" t="s">
        <v>142</v>
      </c>
    </row>
    <row r="63" spans="1:2" ht="12.75">
      <c r="A63" s="187" t="s">
        <v>232</v>
      </c>
      <c r="B63" s="187" t="s">
        <v>143</v>
      </c>
    </row>
    <row r="64" spans="1:2" ht="12.75">
      <c r="A64" s="187" t="s">
        <v>234</v>
      </c>
      <c r="B64" s="187" t="s">
        <v>144</v>
      </c>
    </row>
    <row r="65" spans="1:2" ht="12.75">
      <c r="A65" s="187" t="s">
        <v>237</v>
      </c>
      <c r="B65" s="187" t="s">
        <v>145</v>
      </c>
    </row>
    <row r="66" spans="1:2" ht="12.75">
      <c r="A66" s="187" t="s">
        <v>239</v>
      </c>
      <c r="B66" s="187" t="s">
        <v>146</v>
      </c>
    </row>
    <row r="67" spans="1:2" ht="12.75">
      <c r="A67" s="187" t="s">
        <v>246</v>
      </c>
      <c r="B67" s="187" t="s">
        <v>147</v>
      </c>
    </row>
    <row r="69" ht="12.75">
      <c r="A69" s="81" t="s">
        <v>153</v>
      </c>
    </row>
    <row r="70" spans="1:2" ht="12.75">
      <c r="A70" s="188" t="s">
        <v>75</v>
      </c>
      <c r="B70" s="188" t="s">
        <v>76</v>
      </c>
    </row>
    <row r="71" spans="1:2" ht="12.75">
      <c r="A71" s="188" t="s">
        <v>77</v>
      </c>
      <c r="B71" s="188" t="s">
        <v>78</v>
      </c>
    </row>
    <row r="72" spans="1:2" ht="12.75">
      <c r="A72" s="188" t="s">
        <v>39</v>
      </c>
      <c r="B72" s="188" t="s">
        <v>40</v>
      </c>
    </row>
    <row r="73" spans="1:2" ht="12.75">
      <c r="A73" s="188" t="s">
        <v>79</v>
      </c>
      <c r="B73" s="188" t="s">
        <v>80</v>
      </c>
    </row>
    <row r="74" spans="1:2" ht="12.75">
      <c r="A74" s="188" t="s">
        <v>81</v>
      </c>
      <c r="B74" s="188" t="s">
        <v>82</v>
      </c>
    </row>
    <row r="75" spans="1:2" ht="12.75">
      <c r="A75" s="188" t="s">
        <v>83</v>
      </c>
      <c r="B75" s="188" t="s">
        <v>84</v>
      </c>
    </row>
    <row r="76" spans="1:2" ht="12.75">
      <c r="A76" s="188" t="s">
        <v>85</v>
      </c>
      <c r="B76" s="188" t="s">
        <v>86</v>
      </c>
    </row>
    <row r="77" spans="1:2" ht="12.75">
      <c r="A77" s="188" t="s">
        <v>87</v>
      </c>
      <c r="B77" s="188" t="s">
        <v>88</v>
      </c>
    </row>
    <row r="78" spans="1:2" ht="12.75">
      <c r="A78" s="188" t="s">
        <v>89</v>
      </c>
      <c r="B78" s="188" t="s">
        <v>90</v>
      </c>
    </row>
    <row r="79" spans="1:2" ht="12.75">
      <c r="A79" s="188" t="s">
        <v>91</v>
      </c>
      <c r="B79" s="188" t="s">
        <v>92</v>
      </c>
    </row>
    <row r="80" spans="1:2" ht="12.75">
      <c r="A80" s="188" t="s">
        <v>41</v>
      </c>
      <c r="B80" s="254" t="s">
        <v>351</v>
      </c>
    </row>
    <row r="81" spans="1:2" ht="12.75">
      <c r="A81" s="188" t="s">
        <v>93</v>
      </c>
      <c r="B81" s="188" t="s">
        <v>94</v>
      </c>
    </row>
    <row r="82" spans="1:2" ht="12.75">
      <c r="A82" s="188" t="s">
        <v>95</v>
      </c>
      <c r="B82" s="188" t="s">
        <v>96</v>
      </c>
    </row>
    <row r="83" spans="1:2" ht="12.75">
      <c r="A83" s="188" t="s">
        <v>97</v>
      </c>
      <c r="B83" s="188" t="s">
        <v>98</v>
      </c>
    </row>
    <row r="84" spans="1:2" ht="12.75">
      <c r="A84" s="188" t="s">
        <v>99</v>
      </c>
      <c r="B84" s="188" t="s">
        <v>100</v>
      </c>
    </row>
    <row r="85" spans="1:2" ht="12.75">
      <c r="A85" s="188" t="s">
        <v>101</v>
      </c>
      <c r="B85" s="188" t="s">
        <v>102</v>
      </c>
    </row>
    <row r="86" spans="1:2" ht="12.75">
      <c r="A86" s="188" t="s">
        <v>42</v>
      </c>
      <c r="B86" s="188" t="s">
        <v>43</v>
      </c>
    </row>
    <row r="87" spans="1:2" ht="12.75">
      <c r="A87" s="188" t="s">
        <v>103</v>
      </c>
      <c r="B87" s="188" t="s">
        <v>104</v>
      </c>
    </row>
    <row r="88" spans="1:2" ht="12.75">
      <c r="A88" s="188" t="s">
        <v>105</v>
      </c>
      <c r="B88" s="188" t="s">
        <v>106</v>
      </c>
    </row>
    <row r="89" spans="1:2" ht="12.75">
      <c r="A89" s="188" t="s">
        <v>107</v>
      </c>
      <c r="B89" s="188" t="s">
        <v>108</v>
      </c>
    </row>
    <row r="90" spans="1:2" ht="12.75">
      <c r="A90" s="188" t="s">
        <v>109</v>
      </c>
      <c r="B90" s="188" t="s">
        <v>110</v>
      </c>
    </row>
    <row r="91" spans="1:2" ht="12.75">
      <c r="A91" s="188" t="s">
        <v>111</v>
      </c>
      <c r="B91" s="188" t="s">
        <v>112</v>
      </c>
    </row>
    <row r="92" spans="1:2" ht="12.75">
      <c r="A92" s="188" t="s">
        <v>113</v>
      </c>
      <c r="B92" s="188" t="s">
        <v>114</v>
      </c>
    </row>
    <row r="93" spans="1:2" ht="12.75">
      <c r="A93" s="188" t="s">
        <v>115</v>
      </c>
      <c r="B93" s="188" t="s">
        <v>116</v>
      </c>
    </row>
    <row r="94" spans="1:2" ht="12.75">
      <c r="A94" s="188" t="s">
        <v>117</v>
      </c>
      <c r="B94" s="188" t="s">
        <v>118</v>
      </c>
    </row>
  </sheetData>
  <sheetProtection sheet="1" objects="1" scenarios="1" formatCells="0" formatColumns="0" formatRows="0"/>
  <dataValidations count="4">
    <dataValidation type="list" allowBlank="1" showInputMessage="1" showErrorMessage="1" sqref="B2">
      <formula1>$A$8:$A$14</formula1>
    </dataValidation>
    <dataValidation type="list" allowBlank="1" showInputMessage="1" showErrorMessage="1" sqref="B3">
      <formula1>$A$17:$A$32</formula1>
    </dataValidation>
    <dataValidation type="list" allowBlank="1" showInputMessage="1" showErrorMessage="1" sqref="B4">
      <formula1>$A$35:$A$67</formula1>
    </dataValidation>
    <dataValidation type="list" allowBlank="1" showInputMessage="1" showErrorMessage="1" sqref="B5">
      <formula1>$A$70:$A$94</formula1>
    </dataValidation>
  </dataValidations>
  <printOptions/>
  <pageMargins left="0.787401575" right="0.787401575" top="0.984251969" bottom="0.984251969" header="0.5" footer="0.5"/>
  <pageSetup fitToHeight="1" fitToWidth="1" horizontalDpi="600" verticalDpi="600" orientation="portrait" paperSize="9" scale="61"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O87"/>
  <sheetViews>
    <sheetView showGridLines="0" zoomScaleSheetLayoutView="100" zoomScalePageLayoutView="0" workbookViewId="0" topLeftCell="A1">
      <selection activeCell="B2" sqref="B2:J2"/>
    </sheetView>
  </sheetViews>
  <sheetFormatPr defaultColWidth="9.140625" defaultRowHeight="12.75"/>
  <cols>
    <col min="1" max="1" width="5.421875" style="72" customWidth="1"/>
    <col min="2" max="2" width="7.28125" style="73" customWidth="1"/>
    <col min="3" max="11" width="11.7109375" style="73" customWidth="1"/>
    <col min="12" max="12" width="11.7109375" style="74" customWidth="1"/>
    <col min="13" max="16384" width="9.140625" style="73" customWidth="1"/>
  </cols>
  <sheetData>
    <row r="2" spans="2:10" ht="18">
      <c r="B2" s="365" t="str">
        <f>Translations!$B$33</f>
        <v>GAIRĖS IR SĄLYGOS</v>
      </c>
      <c r="C2" s="365"/>
      <c r="D2" s="365"/>
      <c r="E2" s="365"/>
      <c r="F2" s="365"/>
      <c r="G2" s="365"/>
      <c r="H2" s="365"/>
      <c r="I2" s="365"/>
      <c r="J2" s="365"/>
    </row>
    <row r="3" spans="2:12" ht="12.75">
      <c r="B3" s="347"/>
      <c r="C3" s="347"/>
      <c r="D3" s="347"/>
      <c r="E3" s="347"/>
      <c r="F3" s="347"/>
      <c r="G3" s="347"/>
      <c r="H3" s="347"/>
      <c r="I3" s="347"/>
      <c r="J3" s="347"/>
      <c r="K3" s="347"/>
      <c r="L3" s="347"/>
    </row>
    <row r="4" spans="1:12" ht="42" customHeight="1">
      <c r="A4" s="72">
        <v>1</v>
      </c>
      <c r="B4" s="346" t="str">
        <f>Translations!$B$34</f>
        <v>Direktyvoje 2003/87/EB su naujausiais pakeitimais, padarytais Direktyva 2009/29/EB (toliau – persvarstyta ES ATLPS direktyva), reikalaujama, kad orlaivių naudotojai, kuriems taikoma ES apyvartinių taršos leidimų prekybos sistema (ES ATLPS), vykdytų savo išmetamųjų teršalų (ŠESD) ir tonkilometrių duomenų stebėseną bei teiktų ataskaitas, ir kad tas ataskaitas patikrintų nepriklausomas ir akredituotas vertintojas.</v>
      </c>
      <c r="C4" s="347"/>
      <c r="D4" s="347"/>
      <c r="E4" s="347"/>
      <c r="F4" s="347"/>
      <c r="G4" s="347"/>
      <c r="H4" s="347"/>
      <c r="I4" s="347"/>
      <c r="J4" s="347"/>
      <c r="K4" s="347"/>
      <c r="L4" s="347"/>
    </row>
    <row r="5" spans="1:12" s="42" customFormat="1" ht="12.75" customHeight="1">
      <c r="A5" s="46"/>
      <c r="B5" s="351" t="str">
        <f>Translations!$B$35</f>
        <v>Direktyvos tekstą galima atsisiųsti iš</v>
      </c>
      <c r="C5" s="351"/>
      <c r="D5" s="351"/>
      <c r="E5" s="351"/>
      <c r="F5" s="351"/>
      <c r="G5" s="351"/>
      <c r="H5" s="351"/>
      <c r="I5" s="351"/>
      <c r="J5" s="351"/>
      <c r="K5" s="351"/>
      <c r="L5" s="351"/>
    </row>
    <row r="6" spans="1:12" s="42" customFormat="1" ht="12.75">
      <c r="A6" s="47"/>
      <c r="B6" s="361" t="str">
        <f>HYPERLINK(Translations!$B$36,Translations!$B$36)</f>
        <v>http://eur-lex.europa.eu/LexUriServ/LexUriServ.do?uri=CONSLEG:2003L0087:20090625:LT:PDF</v>
      </c>
      <c r="C6" s="362"/>
      <c r="D6" s="362"/>
      <c r="E6" s="362"/>
      <c r="F6" s="362"/>
      <c r="G6" s="362"/>
      <c r="H6" s="362"/>
      <c r="I6" s="362"/>
      <c r="J6" s="362"/>
      <c r="K6" s="362"/>
      <c r="L6" s="362"/>
    </row>
    <row r="7" spans="1:12" s="42" customFormat="1" ht="26.25" customHeight="1">
      <c r="A7" s="46">
        <v>2</v>
      </c>
      <c r="B7" s="351" t="str">
        <f>Translations!$B$37</f>
        <v>Stebėsenos ir ataskaitų reglamente (Komisijos reglamentas (ES) Nr. 601/2012) (toliau – „SAR“) išsamiau nustatyti stebėsenos ir atskaitų teikimo reikalavimai. SAR tekstą galima atsisiųsti iš</v>
      </c>
      <c r="C7" s="351"/>
      <c r="D7" s="351"/>
      <c r="E7" s="351"/>
      <c r="F7" s="351"/>
      <c r="G7" s="351"/>
      <c r="H7" s="351"/>
      <c r="I7" s="351"/>
      <c r="J7" s="351"/>
      <c r="K7" s="351"/>
      <c r="L7" s="351"/>
    </row>
    <row r="8" spans="1:12" s="42" customFormat="1" ht="12.75" customHeight="1">
      <c r="A8" s="46"/>
      <c r="B8" s="361" t="str">
        <f>HYPERLINK(Translations!$B$38,Translations!$B$38)</f>
        <v>http://eur-lex.europa.eu/LexUriServ/LexUriServ.do?uri=OJ:L:2012:181:0030:0104:LT:PDF</v>
      </c>
      <c r="C8" s="362"/>
      <c r="D8" s="362"/>
      <c r="E8" s="362"/>
      <c r="F8" s="362"/>
      <c r="G8" s="362"/>
      <c r="H8" s="362"/>
      <c r="I8" s="362"/>
      <c r="J8" s="362"/>
      <c r="K8" s="362"/>
      <c r="L8" s="362"/>
    </row>
    <row r="9" spans="1:12" s="42" customFormat="1" ht="25.5" customHeight="1">
      <c r="A9" s="46"/>
      <c r="B9" s="351" t="str">
        <f>Translations!$B$39</f>
        <v>SAR 12 straipsnyje išdėstyti konkretūs reikalavimai dėl stebėsenos plano turinio ir stebėsenos plano bei atnaujinto stebėsenos plano pateikimo. 12 straipsnyje stebėsenos plano svarba apibrėžiama taip:</v>
      </c>
      <c r="C9" s="351"/>
      <c r="D9" s="351"/>
      <c r="E9" s="351"/>
      <c r="F9" s="351"/>
      <c r="G9" s="351"/>
      <c r="H9" s="351"/>
      <c r="I9" s="351"/>
      <c r="J9" s="351"/>
      <c r="K9" s="351"/>
      <c r="L9" s="351"/>
    </row>
    <row r="10" spans="1:12" s="42" customFormat="1" ht="25.5" customHeight="1">
      <c r="A10" s="46"/>
      <c r="B10" s="350" t="str">
        <f>Translations!$B$40</f>
        <v>Stebėsenos planą sudaro visi išsamūs ir skaidrūs tam tikro įrenginio veiklos vykdytojo ar orlaivio naudotojo taikomos stebėsenos metodikos dokumentai ir jame pateikiami bent I priede nustatyti elementai.</v>
      </c>
      <c r="C10" s="350"/>
      <c r="D10" s="350"/>
      <c r="E10" s="350"/>
      <c r="F10" s="350"/>
      <c r="G10" s="350"/>
      <c r="H10" s="350"/>
      <c r="I10" s="350"/>
      <c r="J10" s="350"/>
      <c r="K10" s="350"/>
      <c r="L10" s="350"/>
    </row>
    <row r="11" spans="1:12" s="42" customFormat="1" ht="12.75">
      <c r="A11" s="46"/>
      <c r="B11" s="351" t="str">
        <f>Translations!$B$41</f>
        <v>Be to, 74 straipsnio 1 dalyje teigiama:</v>
      </c>
      <c r="C11" s="351"/>
      <c r="D11" s="351"/>
      <c r="E11" s="351"/>
      <c r="F11" s="351"/>
      <c r="G11" s="351"/>
      <c r="H11" s="351"/>
      <c r="I11" s="351"/>
      <c r="J11" s="351"/>
      <c r="K11" s="351"/>
      <c r="L11" s="351"/>
    </row>
    <row r="12" spans="1:12" s="42" customFormat="1" ht="63.75" customHeight="1">
      <c r="A12" s="46"/>
      <c r="B12" s="350" t="str">
        <f>Translations!$B$42</f>
        <v>Valstybės narės gali reikalauti, kad pateikdamas stebėsenos planus ir stebėsenos plano keitimus bei metines išmetamųjų ŠESD kiekio ataskaitas, tonkilometrių duomenų ataskaitas, patikros ataskaitas bei patobulinimo ataskaitas veiklos vykdytojas ir orlaivio naudotojas naudotų elektroninius šablonus ar tam tikrus failų formatus. 
Tokie valstybių narių nustatomi šablonai arba failų formatų specifikacijos apima bent tą informaciją, kuri numatyta Komisijos skelbiamuose elektroniniuose šablonuose arba failų formatų specifikacijose.</v>
      </c>
      <c r="C12" s="350"/>
      <c r="D12" s="350"/>
      <c r="E12" s="350"/>
      <c r="F12" s="350"/>
      <c r="G12" s="350"/>
      <c r="H12" s="350"/>
      <c r="I12" s="350"/>
      <c r="J12" s="350"/>
      <c r="K12" s="350"/>
      <c r="L12" s="350"/>
    </row>
    <row r="13" spans="1:12" s="42" customFormat="1" ht="38.25" customHeight="1">
      <c r="A13" s="46"/>
      <c r="B13" s="351" t="str">
        <f>Translations!$B$43</f>
        <v>Šis failas yra minėtasis Europos Komisijos parengtas orlaivių naudotojų išmetamųjų teršalų stebėsenos plano šablonas, apimantis I priedo reikalavimus ir tam tikrus papildomus reikalavimus, kuriais siekiama palengvinti orlaivių naudotojui įrodyti atitiktį SAR. 
Dėl tam tikrų aplinkybių, kaip aprašyta pirmiau, jis gali būti šiek tiek pakeistas valstybės narės kompetentingos institucijos. </v>
      </c>
      <c r="C13" s="351"/>
      <c r="D13" s="351"/>
      <c r="E13" s="351"/>
      <c r="F13" s="351"/>
      <c r="G13" s="351"/>
      <c r="H13" s="351"/>
      <c r="I13" s="351"/>
      <c r="J13" s="351"/>
      <c r="K13" s="351"/>
      <c r="L13" s="351"/>
    </row>
    <row r="14" spans="1:12" s="42" customFormat="1" ht="12.75" customHeight="1">
      <c r="A14" s="46"/>
      <c r="B14" s="351" t="str">
        <f>Translations!$B$832</f>
        <v>Šiame stebėsenos plano šablone išreikšta Komisijos tarnybų nuomonė jo paskelbimo metu. </v>
      </c>
      <c r="C14" s="351"/>
      <c r="D14" s="351"/>
      <c r="E14" s="351"/>
      <c r="F14" s="351"/>
      <c r="G14" s="351"/>
      <c r="H14" s="351"/>
      <c r="I14" s="351"/>
      <c r="J14" s="351"/>
      <c r="K14" s="351"/>
      <c r="L14" s="351"/>
    </row>
    <row r="15" spans="1:12" s="42" customFormat="1" ht="51" customHeight="1">
      <c r="A15" s="46"/>
      <c r="B15" s="378" t="str">
        <f>Translations!$B$833</f>
        <v>Tai galutinė orlaivių naudotojų stebėsenos plano šablono versija, patvirtinta Klimato kaitos komiteto posėdyje 2012 m. liepos 11 d.</v>
      </c>
      <c r="C15" s="379"/>
      <c r="D15" s="379"/>
      <c r="E15" s="379"/>
      <c r="F15" s="379"/>
      <c r="G15" s="379"/>
      <c r="H15" s="379"/>
      <c r="I15" s="379"/>
      <c r="J15" s="379"/>
      <c r="K15" s="379"/>
      <c r="L15" s="379"/>
    </row>
    <row r="16" spans="1:12" s="42" customFormat="1" ht="4.5" customHeight="1">
      <c r="A16" s="46"/>
      <c r="B16" s="3"/>
      <c r="C16" s="3"/>
      <c r="D16" s="3"/>
      <c r="E16" s="3"/>
      <c r="F16" s="3"/>
      <c r="G16" s="3"/>
      <c r="H16" s="3"/>
      <c r="I16" s="3"/>
      <c r="J16" s="3"/>
      <c r="K16" s="3"/>
      <c r="L16" s="3"/>
    </row>
    <row r="17" spans="1:12" s="42" customFormat="1" ht="12.75" customHeight="1">
      <c r="A17" s="46">
        <v>3</v>
      </c>
      <c r="B17" s="351" t="str">
        <f>Translations!$B$44</f>
        <v>Visi Komisijos rekomendaciniai dokumentai dėl Stebėsenos ir ataskaitų reglamento pateikiami tinklalapyje:</v>
      </c>
      <c r="C17" s="351"/>
      <c r="D17" s="351"/>
      <c r="E17" s="351"/>
      <c r="F17" s="351"/>
      <c r="G17" s="351"/>
      <c r="H17" s="351"/>
      <c r="I17" s="351"/>
      <c r="J17" s="351"/>
      <c r="K17" s="351"/>
      <c r="L17" s="351"/>
    </row>
    <row r="18" spans="1:12" s="42" customFormat="1" ht="12.75" customHeight="1">
      <c r="A18" s="46"/>
      <c r="B18" s="366" t="str">
        <f>Translations!$B$45</f>
        <v>http://ec.europa.eu/clima/policies/ets/monitoring/index_en.htm</v>
      </c>
      <c r="C18" s="366"/>
      <c r="D18" s="366"/>
      <c r="E18" s="366"/>
      <c r="F18" s="366"/>
      <c r="G18" s="366"/>
      <c r="H18" s="366"/>
      <c r="I18" s="366"/>
      <c r="J18" s="366"/>
      <c r="K18" s="366"/>
      <c r="L18" s="367"/>
    </row>
    <row r="19" spans="1:12" s="42" customFormat="1" ht="12.75">
      <c r="A19" s="41"/>
      <c r="B19" s="43"/>
      <c r="C19" s="43"/>
      <c r="D19" s="43"/>
      <c r="E19" s="43"/>
      <c r="F19" s="43"/>
      <c r="G19" s="43"/>
      <c r="H19" s="43"/>
      <c r="I19" s="43"/>
      <c r="J19" s="43"/>
      <c r="K19" s="43"/>
      <c r="L19" s="44"/>
    </row>
    <row r="20" spans="1:12" ht="51" customHeight="1">
      <c r="A20" s="72">
        <v>4</v>
      </c>
      <c r="B20" s="346" t="str">
        <f>Translations!$B$46</f>
        <v>Nuspręsta ES ATLPS išplėsti ir įtraukti trijų EEE ELPA šalių (Islandijos, Lichtenšteino ir Norvegijos), o nuo 2013 m. – ir Kroatijos orlaivių naudotojus. Tai reiškia, kad orlaivių naudotojai taip pat turi vykdyti savo išmetamųjų ŠESD ir tonkilometrių duomenų, susijusių su vietiniais skrydžiais EEE ELPA šalyse, skrydžiais tarp EEE ELPA šalių ir tarp EEE ELPA šalių ir trečiųjų šalių, stebėseną ir teikti ataskaitas.</v>
      </c>
      <c r="C20" s="347"/>
      <c r="D20" s="347"/>
      <c r="E20" s="347"/>
      <c r="F20" s="347"/>
      <c r="G20" s="347"/>
      <c r="H20" s="347"/>
      <c r="I20" s="347"/>
      <c r="J20" s="347"/>
      <c r="K20" s="347"/>
      <c r="L20" s="347"/>
    </row>
    <row r="21" spans="2:12" ht="38.25" customHeight="1">
      <c r="B21" s="348" t="str">
        <f>Translations!$B$47</f>
        <v>Taigi šiame šablone visos nuorodos į valstybes nares turi būti suprantamos kaip nuorodos į visas 30 (nuo 2013 m. – 31) EEE šalių. EEE sudaro 27 (nuo 2013 m. – 28) ES valstybės narės, Islandija, Lichtenšteinas ir Norvegija.</v>
      </c>
      <c r="C21" s="348"/>
      <c r="D21" s="348"/>
      <c r="E21" s="348"/>
      <c r="F21" s="348"/>
      <c r="G21" s="348"/>
      <c r="H21" s="348"/>
      <c r="I21" s="348"/>
      <c r="J21" s="348"/>
      <c r="K21" s="348"/>
      <c r="L21" s="348"/>
    </row>
    <row r="22" spans="1:12" s="76" customFormat="1" ht="15.75">
      <c r="A22" s="72"/>
      <c r="B22" s="349" t="str">
        <f>Translations!$B$48</f>
        <v>Prieš pradėdami naudotis šiuo failu, atlikite tokius veiksmus:</v>
      </c>
      <c r="C22" s="349"/>
      <c r="D22" s="349"/>
      <c r="E22" s="349"/>
      <c r="F22" s="349"/>
      <c r="G22" s="349"/>
      <c r="H22" s="349"/>
      <c r="I22" s="349"/>
      <c r="J22" s="349"/>
      <c r="K22" s="349"/>
      <c r="L22" s="349"/>
    </row>
    <row r="23" spans="2:12" ht="58.5" customHeight="1">
      <c r="B23" s="77" t="s">
        <v>171</v>
      </c>
      <c r="C23" s="348" t="str">
        <f>Translations!$B$49</f>
        <v>Įsitikinkite, kad žinote, kuri ES valstybė narė yra atsakinga už jūsų (orlaivio naudotojo, su kuriuo susijęs šis stebėsenos planas) administravimą. Administruojančios valstybės narės nustatymo kriterijai nustatyti ES ATLPS direktyvos 18a straipsnyje. Sąrašą, kuriame nurodyta kiekvieno orlaivio naudotojo administruojanti valstybė narė, galima rasti Komisijos interneto svetainėje (žr. toliau).</v>
      </c>
      <c r="D23" s="347"/>
      <c r="E23" s="347"/>
      <c r="F23" s="347"/>
      <c r="G23" s="347"/>
      <c r="H23" s="347"/>
      <c r="I23" s="347"/>
      <c r="J23" s="347"/>
      <c r="K23" s="347"/>
      <c r="L23" s="347"/>
    </row>
    <row r="24" spans="2:12" ht="29.25" customHeight="1">
      <c r="B24" s="77" t="s">
        <v>174</v>
      </c>
      <c r="C24" s="347" t="str">
        <f>Translations!$B$50</f>
        <v>Nustatykite kompetentingą instituciją (KI), atsakingą už jūsų atvejį toje administruojančioje valstybėje narėje (vienoje valstybėje narėje gali būti daugiau negu viena KI). </v>
      </c>
      <c r="D24" s="347"/>
      <c r="E24" s="347"/>
      <c r="F24" s="347"/>
      <c r="G24" s="347"/>
      <c r="H24" s="347"/>
      <c r="I24" s="347"/>
      <c r="J24" s="347"/>
      <c r="K24" s="347"/>
      <c r="L24" s="347"/>
    </row>
    <row r="25" spans="2:12" ht="30.75" customHeight="1">
      <c r="B25" s="77" t="s">
        <v>179</v>
      </c>
      <c r="C25" s="347" t="str">
        <f>Translations!$B$51</f>
        <v>Pažiūrėkite KI tinklalapyje arba tiesiogiai susisiekite su KI ir sužinokite, ar turite reikiamą šablono versiją. Šablono versija yra aiškiai nurodyta šio failo pirmame puslapyje.</v>
      </c>
      <c r="D25" s="347"/>
      <c r="E25" s="347"/>
      <c r="F25" s="347"/>
      <c r="G25" s="347"/>
      <c r="H25" s="347"/>
      <c r="I25" s="347"/>
      <c r="J25" s="347"/>
      <c r="K25" s="347"/>
      <c r="L25" s="347"/>
    </row>
    <row r="26" spans="2:12" ht="29.25" customHeight="1">
      <c r="B26" s="77" t="s">
        <v>175</v>
      </c>
      <c r="C26" s="346" t="str">
        <f>Translations!$B$52</f>
        <v>Kai kurios valstybės narės gali reikalauti, kad naudotumėte kitą sistemą, pavyzdžiui, internetines formas, o ne elektronines lenteles. Pasitikrinkite, kokius reikalavimus kelia jus administruojanti valstybė narė. KI jums suteiks išsamesnės informacijos.</v>
      </c>
      <c r="D26" s="347"/>
      <c r="E26" s="347"/>
      <c r="F26" s="347"/>
      <c r="G26" s="347"/>
      <c r="H26" s="347"/>
      <c r="I26" s="347"/>
      <c r="J26" s="347"/>
      <c r="K26" s="347"/>
      <c r="L26" s="347"/>
    </row>
    <row r="27" spans="1:12" s="42" customFormat="1" ht="12.75">
      <c r="A27" s="41"/>
      <c r="B27" s="45" t="s">
        <v>176</v>
      </c>
      <c r="C27" s="351" t="str">
        <f>Translations!$B$53</f>
        <v>Atidžiai perskaitykite šio šablono pildymo instrukcijas.</v>
      </c>
      <c r="D27" s="351"/>
      <c r="E27" s="351"/>
      <c r="F27" s="351"/>
      <c r="G27" s="351"/>
      <c r="H27" s="351"/>
      <c r="I27" s="351"/>
      <c r="J27" s="351"/>
      <c r="K27" s="351"/>
      <c r="L27" s="351"/>
    </row>
    <row r="28" spans="2:12" ht="12.75">
      <c r="B28" s="347"/>
      <c r="C28" s="347"/>
      <c r="D28" s="347"/>
      <c r="E28" s="347"/>
      <c r="F28" s="347"/>
      <c r="G28" s="347"/>
      <c r="H28" s="347"/>
      <c r="I28" s="347"/>
      <c r="J28" s="347"/>
      <c r="K28" s="347"/>
      <c r="L28" s="347"/>
    </row>
    <row r="29" spans="1:12" ht="15" customHeight="1">
      <c r="A29" s="72">
        <v>5</v>
      </c>
      <c r="B29" s="381" t="str">
        <f>Translations!$B$54</f>
        <v>Šis stebėsenos planas turi būti pateiktas jūsų kompetentingai institucijai šiuo adresu:</v>
      </c>
      <c r="C29" s="381"/>
      <c r="D29" s="381"/>
      <c r="E29" s="381"/>
      <c r="F29" s="381"/>
      <c r="G29" s="381"/>
      <c r="H29" s="381"/>
      <c r="I29" s="381"/>
      <c r="J29" s="381"/>
      <c r="K29" s="381"/>
      <c r="L29" s="381"/>
    </row>
    <row r="30" spans="2:12" ht="12.75">
      <c r="B30" s="79"/>
      <c r="C30" s="79"/>
      <c r="D30" s="79"/>
      <c r="E30" s="79"/>
      <c r="F30" s="79"/>
      <c r="G30" s="79"/>
      <c r="H30" s="79"/>
      <c r="I30" s="79"/>
      <c r="J30" s="79"/>
      <c r="K30" s="79"/>
      <c r="L30" s="80"/>
    </row>
    <row r="31" spans="2:12" ht="12.75">
      <c r="B31" s="79"/>
      <c r="C31" s="79"/>
      <c r="D31" s="79"/>
      <c r="E31" s="369" t="s">
        <v>1048</v>
      </c>
      <c r="F31" s="370"/>
      <c r="G31" s="370"/>
      <c r="H31" s="371"/>
      <c r="I31" s="79"/>
      <c r="J31" s="79"/>
      <c r="K31" s="79"/>
      <c r="L31" s="80"/>
    </row>
    <row r="32" spans="2:12" ht="12.75">
      <c r="B32" s="79"/>
      <c r="C32" s="79"/>
      <c r="D32" s="79"/>
      <c r="E32" s="372"/>
      <c r="F32" s="373"/>
      <c r="G32" s="373"/>
      <c r="H32" s="374"/>
      <c r="I32" s="79"/>
      <c r="J32" s="79"/>
      <c r="K32" s="79"/>
      <c r="L32" s="80"/>
    </row>
    <row r="33" spans="2:12" ht="12.75">
      <c r="B33" s="79"/>
      <c r="C33" s="79"/>
      <c r="D33" s="79"/>
      <c r="E33" s="372"/>
      <c r="F33" s="373"/>
      <c r="G33" s="373"/>
      <c r="H33" s="374"/>
      <c r="I33" s="79"/>
      <c r="J33" s="79"/>
      <c r="K33" s="79"/>
      <c r="L33" s="80"/>
    </row>
    <row r="34" spans="2:12" ht="12.75">
      <c r="B34" s="79"/>
      <c r="D34" s="79"/>
      <c r="E34" s="372"/>
      <c r="F34" s="373"/>
      <c r="G34" s="373"/>
      <c r="H34" s="374"/>
      <c r="I34" s="79"/>
      <c r="J34" s="79"/>
      <c r="K34" s="79"/>
      <c r="L34" s="80"/>
    </row>
    <row r="35" spans="2:12" ht="12.75">
      <c r="B35" s="79"/>
      <c r="C35" s="79"/>
      <c r="D35" s="79"/>
      <c r="E35" s="372"/>
      <c r="F35" s="373"/>
      <c r="G35" s="373"/>
      <c r="H35" s="374"/>
      <c r="I35" s="79"/>
      <c r="J35" s="79"/>
      <c r="K35" s="79"/>
      <c r="L35" s="80"/>
    </row>
    <row r="36" spans="2:12" ht="12.75">
      <c r="B36" s="79"/>
      <c r="C36" s="79"/>
      <c r="D36" s="79"/>
      <c r="E36" s="372"/>
      <c r="F36" s="373"/>
      <c r="G36" s="373"/>
      <c r="H36" s="374"/>
      <c r="I36" s="79"/>
      <c r="J36" s="79"/>
      <c r="K36" s="79"/>
      <c r="L36" s="80"/>
    </row>
    <row r="37" spans="2:12" ht="12.75">
      <c r="B37" s="79"/>
      <c r="C37" s="79"/>
      <c r="D37" s="79"/>
      <c r="E37" s="372"/>
      <c r="F37" s="373"/>
      <c r="G37" s="373"/>
      <c r="H37" s="374"/>
      <c r="I37" s="79"/>
      <c r="J37" s="79"/>
      <c r="K37" s="79"/>
      <c r="L37" s="80"/>
    </row>
    <row r="38" spans="2:12" ht="12.75">
      <c r="B38" s="79"/>
      <c r="C38" s="79"/>
      <c r="D38" s="79"/>
      <c r="E38" s="375"/>
      <c r="F38" s="376"/>
      <c r="G38" s="376"/>
      <c r="H38" s="377"/>
      <c r="I38" s="79"/>
      <c r="J38" s="79"/>
      <c r="K38" s="79"/>
      <c r="L38" s="80"/>
    </row>
    <row r="39" spans="2:12" ht="12.75">
      <c r="B39" s="79"/>
      <c r="C39" s="79"/>
      <c r="D39" s="79"/>
      <c r="E39" s="79"/>
      <c r="F39" s="79"/>
      <c r="G39" s="79"/>
      <c r="H39" s="79"/>
      <c r="I39" s="79"/>
      <c r="J39" s="79"/>
      <c r="K39" s="79"/>
      <c r="L39" s="80"/>
    </row>
    <row r="40" spans="1:12" ht="70.5" customHeight="1">
      <c r="A40" s="72">
        <v>6</v>
      </c>
      <c r="B40" s="346" t="str">
        <f>Translations!$B$56</f>
        <v>KI gali su jumis susisiekti, kad aptartų jūsų stebėsenos plano pakeitimus, siekdama užtikrinti tikslią ir patikimą metinio išmetamųjų ŠESD kiekio stebėseną ir ataskaitų teikimą pagal bendruosius ir specialiuosius SAR reikalavimus. Nepaisydami SAR 16 straipsnio 1 dalies, gavę KI pranešimą apie jūsų stebėsenos plano patvirtinimą, naudokitės naujausia jūsų stebėsenos plano versija kaip metinio išmetamųjų ŠESD nustatymo metodika ir kaip duomenų gavimo ir jų tvarkymo bei kontrolės įgyvendinimo metodika. Planas taip pat bus atskaitos taškas tikrinant jūsų metinę išmetamųjų ŠESD kiekio ataskaitą.</v>
      </c>
      <c r="C40" s="347"/>
      <c r="D40" s="347"/>
      <c r="E40" s="347"/>
      <c r="F40" s="347"/>
      <c r="G40" s="347"/>
      <c r="H40" s="347"/>
      <c r="I40" s="347"/>
      <c r="J40" s="347"/>
      <c r="K40" s="347"/>
      <c r="L40" s="347"/>
    </row>
    <row r="41" spans="1:12" ht="63.75" customHeight="1">
      <c r="A41" s="72">
        <v>7</v>
      </c>
      <c r="B41" s="346" t="str">
        <f>Translations!$B$57</f>
        <v>Apie visus pasiūlymus atlikti reikšmingus stebėsenos plano pakeitimus turite nedelsdami pranešti KI. Visus reikšmingus stebėsenos metodikos pakeitimus turi prieš tai patvirtinti KI, kaip nustatyta SAR 14 ir 15 straipsniuose. Jei (pagal 15 straipsnį) galite pagrįstai manyti, kad būtini stebėsenos plano atnaujinimai nėra reikšmingi, apie juos visus kartą per metus galite informuoti KI laikydamiesi tame straipsnyje nustatyto termino (jei su tuo sutinka kompetentinga institucija).</v>
      </c>
      <c r="C41" s="347"/>
      <c r="D41" s="347"/>
      <c r="E41" s="347"/>
      <c r="F41" s="347"/>
      <c r="G41" s="347"/>
      <c r="H41" s="347"/>
      <c r="I41" s="347"/>
      <c r="J41" s="347"/>
      <c r="K41" s="347"/>
      <c r="L41" s="347"/>
    </row>
    <row r="42" spans="1:12" ht="34.5" customHeight="1">
      <c r="A42" s="72">
        <v>8</v>
      </c>
      <c r="B42" s="346" t="str">
        <f>Translations!$B$58</f>
        <v>Visus stebėsenos plano pakeitimus turite įgyvendinti ir registruoti pagal SAR 16 straipsnį.</v>
      </c>
      <c r="C42" s="387"/>
      <c r="D42" s="387"/>
      <c r="E42" s="387"/>
      <c r="F42" s="387"/>
      <c r="G42" s="387"/>
      <c r="H42" s="387"/>
      <c r="I42" s="387"/>
      <c r="J42" s="387"/>
      <c r="K42" s="387"/>
      <c r="L42" s="387"/>
    </row>
    <row r="43" spans="1:12" ht="33" customHeight="1">
      <c r="A43" s="72">
        <v>9</v>
      </c>
      <c r="B43" s="347" t="str">
        <f>Translations!$B$59</f>
        <v>Jei jums reikia pagalbos pildant stebėsenos planą, kreipkitės į savo kompetentingą instituciją. Kai kurios valstybės narės yra parengusios rekomendacinius dokumentus, kurie jums gali būti naudingi.</v>
      </c>
      <c r="C43" s="347"/>
      <c r="D43" s="347"/>
      <c r="E43" s="347"/>
      <c r="F43" s="347"/>
      <c r="G43" s="347"/>
      <c r="H43" s="347"/>
      <c r="I43" s="347"/>
      <c r="J43" s="347"/>
      <c r="K43" s="347"/>
      <c r="L43" s="347"/>
    </row>
    <row r="44" spans="1:12" ht="63.75" customHeight="1">
      <c r="A44" s="72">
        <v>10</v>
      </c>
      <c r="B44" s="368" t="str">
        <f>Translations!$B$60</f>
        <v>Šioje ataskaitoje pateiktai informacijai gali būti taikomas viešinimo reikalavimas, įskaitant nustatytąjį Direktyva 2003/4/EB dėl visuomenės galimybės susipažinti su informacija apie aplinką. Jei manote, kad kuri nors informacija, kurią jūs pateikiate ryšium su šia paraiška, turėtų būti laikoma komerciškai konfidencialia, prašome apie tai informuoti savo kompetentingą instituciją. Turėtumėte žinoti, kad pagal Direktyvos 2003/4/EB nuostatas kompetentinga institucija gali privalėti atskleisti informaciją net jei pareiškėjas prašo laikyti ją konfidencialia.</v>
      </c>
      <c r="C44" s="340"/>
      <c r="D44" s="340"/>
      <c r="E44" s="340"/>
      <c r="F44" s="340"/>
      <c r="G44" s="340"/>
      <c r="H44" s="340"/>
      <c r="I44" s="340"/>
      <c r="J44" s="340"/>
      <c r="K44" s="340"/>
      <c r="L44" s="340"/>
    </row>
    <row r="46" spans="2:12" ht="15.75">
      <c r="B46" s="358" t="str">
        <f>Translations!$B$61</f>
        <v>Informacijos šaltiniai</v>
      </c>
      <c r="C46" s="358"/>
      <c r="D46" s="358"/>
      <c r="E46" s="358"/>
      <c r="F46" s="358"/>
      <c r="G46" s="358"/>
      <c r="H46" s="358"/>
      <c r="I46" s="358"/>
      <c r="J46" s="358"/>
      <c r="K46" s="358"/>
      <c r="L46" s="358"/>
    </row>
    <row r="47" ht="12.75">
      <c r="B47" s="81" t="str">
        <f>Translations!$B$62</f>
        <v>ES tinklalapiai</v>
      </c>
    </row>
    <row r="48" spans="1:12" s="42" customFormat="1" ht="12.75">
      <c r="A48" s="41"/>
      <c r="B48" s="51" t="str">
        <f>Translations!$B$63</f>
        <v>ES teisės aktai</v>
      </c>
      <c r="C48" s="43"/>
      <c r="D48" s="380" t="str">
        <f>Translations!$B$64</f>
        <v>http://eur-lex.europa.eu/en/index.htm </v>
      </c>
      <c r="E48" s="364"/>
      <c r="F48" s="364"/>
      <c r="G48" s="364"/>
      <c r="H48" s="364"/>
      <c r="I48" s="364"/>
      <c r="J48" s="43"/>
      <c r="K48" s="43"/>
      <c r="L48" s="44"/>
    </row>
    <row r="49" spans="1:12" s="42" customFormat="1" ht="12.75">
      <c r="A49" s="41"/>
      <c r="B49" s="51" t="str">
        <f>Translations!$B$65</f>
        <v>Bendroji informacija apie ATLPS</v>
      </c>
      <c r="C49" s="43"/>
      <c r="D49" s="329" t="str">
        <f>Translations!$B$66</f>
        <v>http://ec.europa.eu/clima/policies/ets/index_en.htm</v>
      </c>
      <c r="E49" s="335"/>
      <c r="F49" s="335"/>
      <c r="G49" s="335"/>
      <c r="H49" s="335"/>
      <c r="I49" s="335"/>
      <c r="J49" s="43"/>
      <c r="K49" s="43"/>
      <c r="L49" s="44"/>
    </row>
    <row r="50" spans="1:12" s="42" customFormat="1" ht="12.75">
      <c r="A50" s="41"/>
      <c r="B50" s="53" t="str">
        <f>Translations!$B$67</f>
        <v>Su aviacija susijusi ATLPS dalis </v>
      </c>
      <c r="C50" s="43"/>
      <c r="D50" s="329" t="str">
        <f>Translations!$B$68</f>
        <v>http://ec.europa.eu/clima/policies/transport/aviation/index_en.htm</v>
      </c>
      <c r="E50" s="335"/>
      <c r="F50" s="335"/>
      <c r="G50" s="335"/>
      <c r="H50" s="335"/>
      <c r="I50" s="335"/>
      <c r="J50" s="43"/>
      <c r="K50" s="43"/>
      <c r="L50" s="44"/>
    </row>
    <row r="51" spans="1:12" s="42" customFormat="1" ht="12.75">
      <c r="A51" s="41"/>
      <c r="B51" s="51" t="str">
        <f>Translations!$B$69</f>
        <v>Stebėsena ir ataskaitų teikimas pagal ES ATLPS </v>
      </c>
      <c r="C51" s="43"/>
      <c r="D51" s="43"/>
      <c r="E51" s="43"/>
      <c r="F51" s="43"/>
      <c r="G51" s="43"/>
      <c r="H51" s="43"/>
      <c r="I51" s="43"/>
      <c r="J51" s="43"/>
      <c r="K51" s="43"/>
      <c r="L51" s="44"/>
    </row>
    <row r="52" spans="1:12" s="42" customFormat="1" ht="12.75">
      <c r="A52" s="41"/>
      <c r="B52" s="51"/>
      <c r="C52" s="43"/>
      <c r="D52" s="363" t="str">
        <f>Translations!$B$45</f>
        <v>http://ec.europa.eu/clima/policies/ets/monitoring/index_en.htm</v>
      </c>
      <c r="E52" s="364"/>
      <c r="F52" s="364"/>
      <c r="G52" s="364"/>
      <c r="H52" s="364"/>
      <c r="I52" s="364"/>
      <c r="J52" s="43"/>
      <c r="K52" s="43"/>
      <c r="L52" s="44"/>
    </row>
    <row r="53" spans="1:12" s="42" customFormat="1" ht="12.75">
      <c r="A53" s="41"/>
      <c r="B53" s="51"/>
      <c r="C53" s="43"/>
      <c r="D53" s="49"/>
      <c r="E53" s="50"/>
      <c r="F53" s="50"/>
      <c r="G53" s="50"/>
      <c r="H53" s="50"/>
      <c r="I53" s="50"/>
      <c r="J53" s="43"/>
      <c r="K53" s="43"/>
      <c r="L53" s="44"/>
    </row>
    <row r="54" ht="12.75">
      <c r="B54" s="81" t="str">
        <f>Translations!$B$70</f>
        <v>Kiti tinklalapiai</v>
      </c>
    </row>
    <row r="55" spans="2:9" ht="12.75">
      <c r="B55" s="82" t="str">
        <f>Translations!$B$71</f>
        <v>&lt;nurodo valstybės narės&gt;</v>
      </c>
      <c r="C55" s="82"/>
      <c r="D55" s="82"/>
      <c r="E55" s="82"/>
      <c r="F55" s="82"/>
      <c r="G55" s="82"/>
      <c r="H55" s="82"/>
      <c r="I55" s="82"/>
    </row>
    <row r="56" spans="2:9" ht="12.75">
      <c r="B56" s="82"/>
      <c r="C56" s="82"/>
      <c r="D56" s="82"/>
      <c r="E56" s="82"/>
      <c r="F56" s="82"/>
      <c r="G56" s="82"/>
      <c r="H56" s="82"/>
      <c r="I56" s="82"/>
    </row>
    <row r="57" ht="12.75">
      <c r="B57" s="73" t="str">
        <f>Translations!$B$72</f>
        <v>Pagalbos tarnyba</v>
      </c>
    </row>
    <row r="58" spans="2:9" ht="12.75">
      <c r="B58" s="82" t="str">
        <f>Translations!$B$73</f>
        <v>&lt;nurodo valstybės narės, jeigu yra&gt;</v>
      </c>
      <c r="C58" s="82"/>
      <c r="D58" s="82"/>
      <c r="E58" s="82"/>
      <c r="F58" s="82"/>
      <c r="G58" s="82"/>
      <c r="H58" s="82"/>
      <c r="I58" s="82"/>
    </row>
    <row r="59" spans="2:9" ht="12.75">
      <c r="B59" s="82"/>
      <c r="C59" s="82"/>
      <c r="D59" s="82"/>
      <c r="E59" s="82"/>
      <c r="F59" s="82"/>
      <c r="G59" s="82"/>
      <c r="H59" s="82"/>
      <c r="I59" s="82"/>
    </row>
    <row r="62" spans="2:12" ht="15.75">
      <c r="B62" s="358" t="str">
        <f>Translations!$B$74</f>
        <v>Kaip naudotis šiuo failu</v>
      </c>
      <c r="C62" s="358"/>
      <c r="D62" s="358"/>
      <c r="E62" s="358"/>
      <c r="F62" s="358"/>
      <c r="G62" s="358"/>
      <c r="H62" s="358"/>
      <c r="I62" s="358"/>
      <c r="J62" s="358"/>
      <c r="K62" s="358"/>
      <c r="L62" s="358"/>
    </row>
    <row r="63" spans="2:12" ht="54.75" customHeight="1">
      <c r="B63" s="340" t="str">
        <f>Translations!$B$75</f>
        <v>Siekdami sumažinti savo darbo krūvį, visus duomenis, kurie abiejuose stebėsenos planuose (išmetamųjų ŠESD ir tonkilometrių) identiški, galite pasirinkti įrašyti tik viename stebėsenos plane. Tai turite pasirinkti 2 c punkte. Rekomenduojama metinį išmetamųjų ŠESD stebėsenos planą naudoti kaip pagrindinį dokumentą, nes jame paprastai reikia išsamesnės informacijos. Jei abiejų dokumentų kompetentingai institucijai nesiųsite vienu metu, turite tuos duomenis įrašyti pirmajame dokumente.</v>
      </c>
      <c r="C63" s="340"/>
      <c r="D63" s="340"/>
      <c r="E63" s="340"/>
      <c r="F63" s="340"/>
      <c r="G63" s="340"/>
      <c r="H63" s="340"/>
      <c r="I63" s="340"/>
      <c r="J63" s="340"/>
      <c r="K63" s="340"/>
      <c r="L63" s="357"/>
    </row>
    <row r="64" spans="1:12" s="79" customFormat="1" ht="26.25" customHeight="1">
      <c r="A64" s="72"/>
      <c r="B64" s="340" t="str">
        <f>Translations!$B$76</f>
        <v>Rekomenduojame pildyti failą nuo pradžios iki pabaigos. Yra kelios funkcijos, padėsiančios pildyti formą ir kurios priklauso nuo to, kas buvo įrašyta pirmiau, pavyzdžiui, laukelių spalva pasikeis, jei į juos nieko nereikia įrašyti (žr. spalvų kodus toliau).</v>
      </c>
      <c r="C64" s="340"/>
      <c r="D64" s="340"/>
      <c r="E64" s="340"/>
      <c r="F64" s="340"/>
      <c r="G64" s="340"/>
      <c r="H64" s="340"/>
      <c r="I64" s="340"/>
      <c r="J64" s="340"/>
      <c r="K64" s="340"/>
      <c r="L64" s="357"/>
    </row>
    <row r="65" spans="1:12" s="79" customFormat="1" ht="43.5" customHeight="1">
      <c r="A65" s="72"/>
      <c r="B65" s="340" t="str">
        <f>Translations!$B$77</f>
        <v>Keliuose laukeliuose duomenis galite pasirinkti iš pateiktų variantų. Norėdami ką nors pasirinkti iš tokio išskleidžiamojo sąrašo, spustelėkite pelės mygtuku ant rodyklės dešiniajame laukelio krašte arba pasirinkite laukelį ir laikydami paspaudę klavišą „Alt“ slinkite žymekliu žemyn. Tam tikrais atvejais galėsite įrašyti savo tekstą, net jei ir yra toks išskleidžiamasis sąrašas. Tai galima padaryti tada, kai išskleidžiamajame sąraše yra tuščių vietų.</v>
      </c>
      <c r="C65" s="340"/>
      <c r="D65" s="340"/>
      <c r="E65" s="340"/>
      <c r="F65" s="340"/>
      <c r="G65" s="340"/>
      <c r="H65" s="340"/>
      <c r="I65" s="340"/>
      <c r="J65" s="340"/>
      <c r="K65" s="340"/>
      <c r="L65" s="357"/>
    </row>
    <row r="66" spans="1:12" s="79" customFormat="1" ht="12.75">
      <c r="A66" s="72"/>
      <c r="B66" s="359" t="str">
        <f>Translations!$B$78</f>
        <v>Spalvų kodai ir šriftai</v>
      </c>
      <c r="C66" s="359"/>
      <c r="D66" s="359"/>
      <c r="E66" s="359"/>
      <c r="F66" s="359"/>
      <c r="G66" s="359"/>
      <c r="H66" s="359"/>
      <c r="I66" s="359"/>
      <c r="J66" s="359"/>
      <c r="K66" s="359"/>
      <c r="L66" s="360"/>
    </row>
    <row r="67" spans="3:12" s="42" customFormat="1" ht="12.75">
      <c r="C67" s="354" t="str">
        <f>Translations!$B$79</f>
        <v>Juodas paryškintas šriftas –</v>
      </c>
      <c r="D67" s="344"/>
      <c r="E67" s="355" t="str">
        <f>Translations!$B$80</f>
        <v>Tai Komisijos šablono tekstas. Jis turi likti toks, koks yra.</v>
      </c>
      <c r="F67" s="355"/>
      <c r="G67" s="355"/>
      <c r="H67" s="355"/>
      <c r="I67" s="355"/>
      <c r="J67" s="355"/>
      <c r="K67" s="355"/>
      <c r="L67" s="356"/>
    </row>
    <row r="68" spans="3:12" s="42" customFormat="1" ht="25.5" customHeight="1">
      <c r="C68" s="386" t="str">
        <f>Translations!$B$81</f>
        <v>Smulkesnis pasvirasis šriftas </v>
      </c>
      <c r="D68" s="386"/>
      <c r="E68" s="355" t="str">
        <f>Translations!$B$82</f>
        <v>Tokiu tekstu pateikiama daugiau paaiškinimų. Valstybės narės gali įrašyti daugiau paaiškinimų savo šablono variantuose.</v>
      </c>
      <c r="F68" s="355"/>
      <c r="G68" s="355"/>
      <c r="H68" s="355"/>
      <c r="I68" s="355"/>
      <c r="J68" s="355"/>
      <c r="K68" s="355"/>
      <c r="L68" s="356"/>
    </row>
    <row r="69" spans="3:12" s="42" customFormat="1" ht="12.75">
      <c r="C69" s="382"/>
      <c r="D69" s="383"/>
      <c r="E69" s="356" t="str">
        <f>Translations!$B$83</f>
        <v>Į šviesiai geltonus laukelius įrašyti duomenis privaloma.</v>
      </c>
      <c r="F69" s="351"/>
      <c r="G69" s="351"/>
      <c r="H69" s="351"/>
      <c r="I69" s="351"/>
      <c r="J69" s="351"/>
      <c r="K69" s="351"/>
      <c r="L69" s="351"/>
    </row>
    <row r="70" spans="3:12" s="42" customFormat="1" ht="12.75">
      <c r="C70" s="384"/>
      <c r="D70" s="385"/>
      <c r="E70" s="356" t="str">
        <f>Translations!$B$84</f>
        <v>Žaliuose laukeliuose pateikiami automatiškai apskaičiuoti rezultatai. Raudonu tekstu rašomi pranešimai apie klaidas (trūkstamus duomenis ir pan.).</v>
      </c>
      <c r="F70" s="351"/>
      <c r="G70" s="351"/>
      <c r="H70" s="351"/>
      <c r="I70" s="351"/>
      <c r="J70" s="351"/>
      <c r="K70" s="351"/>
      <c r="L70" s="351"/>
    </row>
    <row r="71" spans="3:12" s="42" customFormat="1" ht="12.75">
      <c r="C71" s="352"/>
      <c r="D71" s="353"/>
      <c r="E71" s="356" t="str">
        <f>Translations!$B$85</f>
        <v>Pilkai pažymėti laukeliai reiškia, kad dėl įrašo kitame laukelyje čia įrašas nereikalingas.</v>
      </c>
      <c r="F71" s="355"/>
      <c r="G71" s="355"/>
      <c r="H71" s="355"/>
      <c r="I71" s="355"/>
      <c r="J71" s="355"/>
      <c r="K71" s="355"/>
      <c r="L71" s="356"/>
    </row>
    <row r="72" spans="3:12" s="42" customFormat="1" ht="12.75">
      <c r="C72" s="85"/>
      <c r="D72" s="86"/>
      <c r="E72" s="355" t="str">
        <f>Translations!$B$86</f>
        <v>Pilkus laukelius turėtų užpildyti valstybės narės prieš skelbdamos individualią šablono versiją.</v>
      </c>
      <c r="F72" s="351"/>
      <c r="G72" s="351"/>
      <c r="H72" s="351"/>
      <c r="I72" s="351"/>
      <c r="J72" s="351"/>
      <c r="K72" s="351"/>
      <c r="L72" s="351"/>
    </row>
    <row r="73" spans="1:12" s="79" customFormat="1" ht="12.75">
      <c r="A73" s="72"/>
      <c r="B73" s="83"/>
      <c r="C73" s="83"/>
      <c r="D73" s="83"/>
      <c r="E73" s="83"/>
      <c r="F73" s="83"/>
      <c r="G73" s="83"/>
      <c r="H73" s="83"/>
      <c r="I73" s="83"/>
      <c r="J73" s="83"/>
      <c r="K73" s="83"/>
      <c r="L73" s="84"/>
    </row>
    <row r="74" spans="1:12" s="79" customFormat="1" ht="12.75">
      <c r="A74" s="72"/>
      <c r="L74" s="80"/>
    </row>
    <row r="75" spans="2:15" ht="15.75" customHeight="1">
      <c r="B75" s="358" t="str">
        <f>Translations!$B$87</f>
        <v>Čia pateikiamos konkrečios valstybės narės gairės:</v>
      </c>
      <c r="C75" s="358"/>
      <c r="D75" s="358"/>
      <c r="E75" s="358"/>
      <c r="F75" s="358"/>
      <c r="G75" s="358"/>
      <c r="H75" s="358"/>
      <c r="I75" s="358"/>
      <c r="J75" s="358"/>
      <c r="K75" s="358"/>
      <c r="L75" s="358"/>
      <c r="N75" s="79"/>
      <c r="O75" s="79"/>
    </row>
    <row r="76" spans="2:15" ht="12.75">
      <c r="B76" s="82"/>
      <c r="C76" s="82"/>
      <c r="D76" s="82"/>
      <c r="E76" s="82"/>
      <c r="F76" s="82"/>
      <c r="G76" s="82"/>
      <c r="H76" s="82"/>
      <c r="I76" s="82"/>
      <c r="J76" s="82"/>
      <c r="K76" s="82"/>
      <c r="L76" s="87"/>
      <c r="N76" s="79"/>
      <c r="O76" s="79"/>
    </row>
    <row r="77" spans="2:15" ht="12.75">
      <c r="B77" s="82"/>
      <c r="C77" s="82"/>
      <c r="D77" s="82"/>
      <c r="E77" s="82"/>
      <c r="F77" s="82"/>
      <c r="G77" s="82"/>
      <c r="H77" s="82"/>
      <c r="I77" s="82"/>
      <c r="J77" s="82"/>
      <c r="K77" s="82"/>
      <c r="L77" s="87"/>
      <c r="N77" s="79"/>
      <c r="O77" s="79"/>
    </row>
    <row r="78" spans="2:12" ht="12.75">
      <c r="B78" s="82"/>
      <c r="C78" s="82"/>
      <c r="D78" s="82"/>
      <c r="E78" s="82"/>
      <c r="F78" s="82"/>
      <c r="G78" s="82"/>
      <c r="H78" s="82"/>
      <c r="I78" s="82"/>
      <c r="J78" s="82"/>
      <c r="K78" s="82"/>
      <c r="L78" s="87"/>
    </row>
    <row r="79" spans="2:12" ht="12.75">
      <c r="B79" s="82"/>
      <c r="C79" s="82"/>
      <c r="D79" s="82"/>
      <c r="E79" s="82"/>
      <c r="F79" s="82"/>
      <c r="G79" s="82"/>
      <c r="H79" s="82"/>
      <c r="I79" s="82"/>
      <c r="J79" s="82"/>
      <c r="K79" s="82"/>
      <c r="L79" s="87"/>
    </row>
    <row r="80" spans="2:12" ht="12.75">
      <c r="B80" s="82"/>
      <c r="C80" s="82"/>
      <c r="D80" s="82"/>
      <c r="E80" s="82"/>
      <c r="F80" s="82"/>
      <c r="G80" s="82"/>
      <c r="H80" s="82"/>
      <c r="I80" s="82"/>
      <c r="J80" s="82"/>
      <c r="K80" s="82"/>
      <c r="L80" s="87"/>
    </row>
    <row r="81" spans="2:12" ht="12.75">
      <c r="B81" s="82"/>
      <c r="C81" s="82"/>
      <c r="D81" s="82"/>
      <c r="E81" s="82"/>
      <c r="F81" s="82"/>
      <c r="G81" s="82"/>
      <c r="H81" s="82"/>
      <c r="I81" s="82"/>
      <c r="J81" s="82"/>
      <c r="K81" s="82"/>
      <c r="L81" s="87"/>
    </row>
    <row r="82" spans="2:12" ht="12.75">
      <c r="B82" s="82"/>
      <c r="C82" s="82"/>
      <c r="D82" s="82"/>
      <c r="E82" s="82"/>
      <c r="F82" s="82"/>
      <c r="G82" s="82"/>
      <c r="H82" s="82"/>
      <c r="I82" s="82"/>
      <c r="J82" s="82"/>
      <c r="K82" s="82"/>
      <c r="L82" s="87"/>
    </row>
    <row r="83" spans="2:12" ht="12.75">
      <c r="B83" s="82"/>
      <c r="C83" s="82"/>
      <c r="D83" s="82"/>
      <c r="E83" s="82"/>
      <c r="F83" s="82"/>
      <c r="G83" s="82"/>
      <c r="H83" s="82"/>
      <c r="I83" s="82"/>
      <c r="J83" s="82"/>
      <c r="K83" s="82"/>
      <c r="L83" s="87"/>
    </row>
    <row r="84" spans="2:12" ht="12.75">
      <c r="B84" s="82"/>
      <c r="C84" s="82"/>
      <c r="D84" s="82"/>
      <c r="E84" s="82"/>
      <c r="F84" s="82"/>
      <c r="G84" s="82"/>
      <c r="H84" s="82"/>
      <c r="I84" s="82"/>
      <c r="J84" s="82"/>
      <c r="K84" s="82"/>
      <c r="L84" s="87"/>
    </row>
    <row r="85" spans="2:12" ht="12.75">
      <c r="B85" s="82"/>
      <c r="C85" s="82"/>
      <c r="D85" s="82"/>
      <c r="E85" s="82"/>
      <c r="F85" s="82"/>
      <c r="G85" s="82"/>
      <c r="H85" s="82"/>
      <c r="I85" s="82"/>
      <c r="J85" s="82"/>
      <c r="K85" s="82"/>
      <c r="L85" s="87"/>
    </row>
    <row r="86" spans="2:12" ht="12.75">
      <c r="B86" s="82"/>
      <c r="C86" s="82"/>
      <c r="D86" s="82"/>
      <c r="E86" s="82"/>
      <c r="F86" s="82"/>
      <c r="G86" s="82"/>
      <c r="H86" s="82"/>
      <c r="I86" s="82"/>
      <c r="J86" s="82"/>
      <c r="K86" s="82"/>
      <c r="L86" s="87"/>
    </row>
    <row r="87" spans="2:12" ht="12.75">
      <c r="B87" s="82"/>
      <c r="C87" s="82"/>
      <c r="D87" s="82"/>
      <c r="E87" s="82"/>
      <c r="F87" s="82"/>
      <c r="G87" s="82"/>
      <c r="H87" s="82"/>
      <c r="I87" s="82"/>
      <c r="J87" s="82"/>
      <c r="K87" s="82"/>
      <c r="L87" s="87"/>
    </row>
  </sheetData>
  <sheetProtection formatCells="0" formatColumns="0" formatRows="0"/>
  <mergeCells count="54">
    <mergeCell ref="D48:I48"/>
    <mergeCell ref="B29:L29"/>
    <mergeCell ref="E72:L72"/>
    <mergeCell ref="E68:L68"/>
    <mergeCell ref="C69:D69"/>
    <mergeCell ref="E69:L69"/>
    <mergeCell ref="C70:D70"/>
    <mergeCell ref="E70:L70"/>
    <mergeCell ref="C68:D68"/>
    <mergeCell ref="B42:L42"/>
    <mergeCell ref="B44:L44"/>
    <mergeCell ref="E31:H38"/>
    <mergeCell ref="B9:L9"/>
    <mergeCell ref="B10:L10"/>
    <mergeCell ref="C24:L24"/>
    <mergeCell ref="B14:L14"/>
    <mergeCell ref="B15:L15"/>
    <mergeCell ref="C27:L27"/>
    <mergeCell ref="B2:J2"/>
    <mergeCell ref="B43:L43"/>
    <mergeCell ref="B40:L40"/>
    <mergeCell ref="B41:L41"/>
    <mergeCell ref="B3:L3"/>
    <mergeCell ref="B11:L11"/>
    <mergeCell ref="B17:L17"/>
    <mergeCell ref="B18:L18"/>
    <mergeCell ref="B5:L5"/>
    <mergeCell ref="B6:L6"/>
    <mergeCell ref="B75:L75"/>
    <mergeCell ref="B46:L46"/>
    <mergeCell ref="B65:L65"/>
    <mergeCell ref="B66:L66"/>
    <mergeCell ref="B62:L62"/>
    <mergeCell ref="B7:L7"/>
    <mergeCell ref="B8:L8"/>
    <mergeCell ref="D52:I52"/>
    <mergeCell ref="D49:I49"/>
    <mergeCell ref="D50:I50"/>
    <mergeCell ref="C71:D71"/>
    <mergeCell ref="C67:D67"/>
    <mergeCell ref="E67:L67"/>
    <mergeCell ref="B63:L63"/>
    <mergeCell ref="B64:L64"/>
    <mergeCell ref="E71:L71"/>
    <mergeCell ref="B4:L4"/>
    <mergeCell ref="B21:L21"/>
    <mergeCell ref="C25:L25"/>
    <mergeCell ref="B28:L28"/>
    <mergeCell ref="B22:L22"/>
    <mergeCell ref="C23:L23"/>
    <mergeCell ref="C26:L26"/>
    <mergeCell ref="B20:L20"/>
    <mergeCell ref="B12:L12"/>
    <mergeCell ref="B13:L13"/>
  </mergeCells>
  <hyperlinks>
    <hyperlink ref="B18" r:id="rId1" display="http://ec.europa.eu/clima/policies/ets/monitoring/index_en.htm"/>
    <hyperlink ref="D48" r:id="rId2" display="http://eur-lex.europa.eu/en/index.htm "/>
    <hyperlink ref="D52" r:id="rId3" display="http://ec.europa.eu/clima/policies/ets/monitoring/index_en.htm"/>
    <hyperlink ref="D49" r:id="rId4" display="http://ec.europa.eu/clima/policies/ets/index_en.htm"/>
    <hyperlink ref="D50" r:id="rId5" display="http://ec.europa.eu/clima/policies/transport/aviation/index_en.htm"/>
  </hyperlinks>
  <printOptions/>
  <pageMargins left="0.7874015748031497" right="0.7874015748031497" top="0.7874015748031497" bottom="0.7874015748031497" header="0.3937007874015748" footer="0.3937007874015748"/>
  <pageSetup fitToHeight="2" fitToWidth="1" horizontalDpi="600" verticalDpi="600" orientation="portrait" paperSize="9" scale="67" r:id="rId6"/>
  <headerFooter alignWithMargins="0">
    <oddHeader>&amp;CPuslapių &amp;P iš &amp;N&amp;R&amp;D</oddHeader>
  </headerFooter>
  <rowBreaks count="1" manualBreakCount="1">
    <brk id="53" max="11" man="1"/>
  </rowBreaks>
</worksheet>
</file>

<file path=xl/worksheets/sheet3.xml><?xml version="1.0" encoding="utf-8"?>
<worksheet xmlns="http://schemas.openxmlformats.org/spreadsheetml/2006/main" xmlns:r="http://schemas.openxmlformats.org/officeDocument/2006/relationships">
  <sheetPr>
    <pageSetUpPr fitToPage="1"/>
  </sheetPr>
  <dimension ref="B2:M40"/>
  <sheetViews>
    <sheetView zoomScalePageLayoutView="0" workbookViewId="0" topLeftCell="A1">
      <selection activeCell="B2" sqref="B2:M2"/>
    </sheetView>
  </sheetViews>
  <sheetFormatPr defaultColWidth="9.140625" defaultRowHeight="12.75"/>
  <cols>
    <col min="1" max="1" width="2.7109375" style="29" customWidth="1"/>
    <col min="2" max="3" width="4.7109375" style="29" customWidth="1"/>
    <col min="4" max="13" width="12.7109375" style="29" customWidth="1"/>
    <col min="14" max="14" width="6.7109375" style="29" customWidth="1"/>
    <col min="15" max="16384" width="9.140625" style="29" customWidth="1"/>
  </cols>
  <sheetData>
    <row r="2" spans="2:13" ht="25.5" customHeight="1">
      <c r="B2" s="396" t="str">
        <f>Translations!$B$88</f>
        <v>A. Stebėsenos plano versijos</v>
      </c>
      <c r="C2" s="396"/>
      <c r="D2" s="396"/>
      <c r="E2" s="396"/>
      <c r="F2" s="396"/>
      <c r="G2" s="396"/>
      <c r="H2" s="396"/>
      <c r="I2" s="396"/>
      <c r="J2" s="396"/>
      <c r="K2" s="396"/>
      <c r="L2" s="396"/>
      <c r="M2" s="396"/>
    </row>
    <row r="4" spans="2:13" ht="15.75" customHeight="1">
      <c r="B4" s="30">
        <v>1</v>
      </c>
      <c r="C4" s="397" t="str">
        <f>Translations!$B$89</f>
        <v>Stebėsenos plano versijų sąrašas</v>
      </c>
      <c r="D4" s="397"/>
      <c r="E4" s="397"/>
      <c r="F4" s="397"/>
      <c r="G4" s="397"/>
      <c r="H4" s="397"/>
      <c r="I4" s="397"/>
      <c r="J4" s="397"/>
      <c r="K4" s="397"/>
      <c r="L4" s="397"/>
      <c r="M4" s="397"/>
    </row>
    <row r="6" spans="3:13" ht="12.75">
      <c r="C6" s="398" t="str">
        <f>Translations!$B$90</f>
        <v>Šis lapas naudojamas esamai stebėsenos plano versijai atsekti. Kiekviena stebėsenos plano versija turėtų turėti unikalų versijos numerį ir atskaitos datą.</v>
      </c>
      <c r="D6" s="399"/>
      <c r="E6" s="399"/>
      <c r="F6" s="399"/>
      <c r="G6" s="399"/>
      <c r="H6" s="399"/>
      <c r="I6" s="399"/>
      <c r="J6" s="399"/>
      <c r="K6" s="399"/>
      <c r="L6" s="399"/>
      <c r="M6" s="399"/>
    </row>
    <row r="7" spans="3:13" ht="25.5" customHeight="1">
      <c r="C7" s="398" t="str">
        <f>Translations!$B$91</f>
        <v>Atsižvelgiant į administruojančios valstybės narės reikalavimus, gali būti, kad orlaivio naudotojas siųs dokumentą su įvairiais atnaujintais duomenimis kompetentingai institucijai, arba orlaivio naudotojas vienas gali registruoti visas versijas. Bet kuriuo atveju orlaivio naudotojas turėtų saugoti kiekvienos stebėsenos plano versijos kopiją.</v>
      </c>
      <c r="D7" s="399"/>
      <c r="E7" s="399"/>
      <c r="F7" s="399"/>
      <c r="G7" s="399"/>
      <c r="H7" s="399"/>
      <c r="I7" s="399"/>
      <c r="J7" s="399"/>
      <c r="K7" s="399"/>
      <c r="L7" s="399"/>
      <c r="M7" s="399"/>
    </row>
    <row r="8" spans="3:13" ht="25.5" customHeight="1">
      <c r="C8" s="398" t="str">
        <f>Translations!$B$92</f>
        <v>Stebėsenos plano būklė atskaitos datą turi būti pažymėta skiltyje „būklė“. Galimos būklės yra: „pateikta kompetentingai institucijai (KI)“, „patvirtinta KI“, „juodraštis“ ir kt.</v>
      </c>
      <c r="D8" s="399"/>
      <c r="E8" s="399"/>
      <c r="F8" s="399"/>
      <c r="G8" s="399"/>
      <c r="H8" s="399"/>
      <c r="I8" s="399"/>
      <c r="J8" s="399"/>
      <c r="K8" s="399"/>
      <c r="L8" s="399"/>
      <c r="M8" s="399"/>
    </row>
    <row r="9" spans="3:13" ht="38.25" customHeight="1">
      <c r="C9" s="398" t="str">
        <f>Translations!$B$93</f>
        <v>Atkreipkite dėmesį, kad išmetamųjų ŠESD stebėsena visada turi būti vykdoma pagal naujausią patvirtintą stebėsenos plano versiją, išskyrus tuos atvejus, kai atnaujintas SP jau yra pateiktas kompetentingai institucijai patvirtinti ir (arba) laukiama jos patvirtinimo. Pagal 16 straipsnio 1 dalį tokiais atvejais stebėsena turi būti vykdoma lygiagrečiai – tiek naudojant naujausią patvirtintą stebėsenos plano versiją, tiek SP, pateiktą patvirtinti.</v>
      </c>
      <c r="D9" s="399"/>
      <c r="E9" s="399"/>
      <c r="F9" s="399"/>
      <c r="G9" s="399"/>
      <c r="H9" s="399"/>
      <c r="I9" s="399"/>
      <c r="J9" s="399"/>
      <c r="K9" s="399"/>
      <c r="L9" s="399"/>
      <c r="M9" s="399"/>
    </row>
    <row r="10" spans="4:13" ht="4.5" customHeight="1">
      <c r="D10" s="31"/>
      <c r="E10" s="31"/>
      <c r="F10" s="31"/>
      <c r="G10" s="31"/>
      <c r="H10" s="31"/>
      <c r="I10" s="31"/>
      <c r="J10" s="31"/>
      <c r="K10" s="31"/>
      <c r="L10" s="31"/>
      <c r="M10" s="32"/>
    </row>
    <row r="11" spans="4:13" s="33" customFormat="1" ht="27" customHeight="1">
      <c r="D11" s="34" t="str">
        <f>Translations!$B$94</f>
        <v>Versijos Nr.</v>
      </c>
      <c r="E11" s="34" t="str">
        <f>Translations!$B$95</f>
        <v>Atskaitos data</v>
      </c>
      <c r="F11" s="35" t="str">
        <f>Translations!$B$96</f>
        <v>Būklė atskaitos datą</v>
      </c>
      <c r="G11" s="400" t="str">
        <f>Translations!$B$97</f>
        <v>Skyriai, kuriuose padaryta pakeitimų. 
Trumpas pakeitimų paaiškinimas</v>
      </c>
      <c r="H11" s="401"/>
      <c r="I11" s="401"/>
      <c r="J11" s="401"/>
      <c r="K11" s="401"/>
      <c r="L11" s="402"/>
      <c r="M11" s="403"/>
    </row>
    <row r="12" spans="4:13" ht="12.75">
      <c r="D12" s="36">
        <v>1</v>
      </c>
      <c r="E12" s="37"/>
      <c r="F12" s="38"/>
      <c r="G12" s="388"/>
      <c r="H12" s="389"/>
      <c r="I12" s="389"/>
      <c r="J12" s="389"/>
      <c r="K12" s="389"/>
      <c r="L12" s="389"/>
      <c r="M12" s="390"/>
    </row>
    <row r="13" spans="4:13" ht="12.75">
      <c r="D13" s="36">
        <v>2</v>
      </c>
      <c r="E13" s="37"/>
      <c r="F13" s="38"/>
      <c r="G13" s="388"/>
      <c r="H13" s="389"/>
      <c r="I13" s="389"/>
      <c r="J13" s="389"/>
      <c r="K13" s="389"/>
      <c r="L13" s="389"/>
      <c r="M13" s="390"/>
    </row>
    <row r="14" spans="4:13" ht="12.75">
      <c r="D14" s="36"/>
      <c r="E14" s="37"/>
      <c r="F14" s="38"/>
      <c r="G14" s="388"/>
      <c r="H14" s="389"/>
      <c r="I14" s="389"/>
      <c r="J14" s="389"/>
      <c r="K14" s="389"/>
      <c r="L14" s="389"/>
      <c r="M14" s="390"/>
    </row>
    <row r="15" spans="4:13" ht="12.75">
      <c r="D15" s="36"/>
      <c r="E15" s="37"/>
      <c r="F15" s="38"/>
      <c r="G15" s="388"/>
      <c r="H15" s="389"/>
      <c r="I15" s="389"/>
      <c r="J15" s="389"/>
      <c r="K15" s="389"/>
      <c r="L15" s="389"/>
      <c r="M15" s="390"/>
    </row>
    <row r="16" spans="4:13" ht="12.75">
      <c r="D16" s="36"/>
      <c r="E16" s="37"/>
      <c r="F16" s="38"/>
      <c r="G16" s="388"/>
      <c r="H16" s="389"/>
      <c r="I16" s="389"/>
      <c r="J16" s="389"/>
      <c r="K16" s="389"/>
      <c r="L16" s="389"/>
      <c r="M16" s="390"/>
    </row>
    <row r="17" spans="4:13" ht="12.75">
      <c r="D17" s="36"/>
      <c r="E17" s="37"/>
      <c r="F17" s="38"/>
      <c r="G17" s="388"/>
      <c r="H17" s="389"/>
      <c r="I17" s="389"/>
      <c r="J17" s="389"/>
      <c r="K17" s="389"/>
      <c r="L17" s="389"/>
      <c r="M17" s="390"/>
    </row>
    <row r="18" spans="4:13" ht="12.75">
      <c r="D18" s="36"/>
      <c r="E18" s="37"/>
      <c r="F18" s="38"/>
      <c r="G18" s="388"/>
      <c r="H18" s="389"/>
      <c r="I18" s="389"/>
      <c r="J18" s="389"/>
      <c r="K18" s="389"/>
      <c r="L18" s="389"/>
      <c r="M18" s="390"/>
    </row>
    <row r="19" spans="4:13" ht="12.75">
      <c r="D19" s="36"/>
      <c r="E19" s="37"/>
      <c r="F19" s="38"/>
      <c r="G19" s="388"/>
      <c r="H19" s="389"/>
      <c r="I19" s="389"/>
      <c r="J19" s="389"/>
      <c r="K19" s="389"/>
      <c r="L19" s="389"/>
      <c r="M19" s="390"/>
    </row>
    <row r="20" spans="4:13" ht="12.75">
      <c r="D20" s="36"/>
      <c r="E20" s="37"/>
      <c r="F20" s="38"/>
      <c r="G20" s="388"/>
      <c r="H20" s="389"/>
      <c r="I20" s="389"/>
      <c r="J20" s="389"/>
      <c r="K20" s="389"/>
      <c r="L20" s="389"/>
      <c r="M20" s="390"/>
    </row>
    <row r="21" spans="4:13" ht="12.75">
      <c r="D21" s="36"/>
      <c r="E21" s="37"/>
      <c r="F21" s="38"/>
      <c r="G21" s="388"/>
      <c r="H21" s="389"/>
      <c r="I21" s="389"/>
      <c r="J21" s="389"/>
      <c r="K21" s="389"/>
      <c r="L21" s="389"/>
      <c r="M21" s="390"/>
    </row>
    <row r="22" spans="4:13" ht="12.75">
      <c r="D22" s="36"/>
      <c r="E22" s="37"/>
      <c r="F22" s="38"/>
      <c r="G22" s="388"/>
      <c r="H22" s="389"/>
      <c r="I22" s="389"/>
      <c r="J22" s="389"/>
      <c r="K22" s="389"/>
      <c r="L22" s="389"/>
      <c r="M22" s="390"/>
    </row>
    <row r="23" spans="4:13" ht="12.75">
      <c r="D23" s="36"/>
      <c r="E23" s="37"/>
      <c r="F23" s="38"/>
      <c r="G23" s="388"/>
      <c r="H23" s="389"/>
      <c r="I23" s="389"/>
      <c r="J23" s="389"/>
      <c r="K23" s="389"/>
      <c r="L23" s="389"/>
      <c r="M23" s="390"/>
    </row>
    <row r="24" spans="4:13" ht="12.75">
      <c r="D24" s="36"/>
      <c r="E24" s="37"/>
      <c r="F24" s="38"/>
      <c r="G24" s="388"/>
      <c r="H24" s="389"/>
      <c r="I24" s="389"/>
      <c r="J24" s="389"/>
      <c r="K24" s="389"/>
      <c r="L24" s="389"/>
      <c r="M24" s="390"/>
    </row>
    <row r="25" spans="4:13" ht="12.75">
      <c r="D25" s="36"/>
      <c r="E25" s="37"/>
      <c r="F25" s="38"/>
      <c r="G25" s="388"/>
      <c r="H25" s="389"/>
      <c r="I25" s="389"/>
      <c r="J25" s="389"/>
      <c r="K25" s="389"/>
      <c r="L25" s="389"/>
      <c r="M25" s="390"/>
    </row>
    <row r="26" spans="4:13" ht="12.75">
      <c r="D26" s="36"/>
      <c r="E26" s="37"/>
      <c r="F26" s="38"/>
      <c r="G26" s="388"/>
      <c r="H26" s="389"/>
      <c r="I26" s="389"/>
      <c r="J26" s="389"/>
      <c r="K26" s="389"/>
      <c r="L26" s="389"/>
      <c r="M26" s="390"/>
    </row>
    <row r="27" spans="4:13" ht="12.75">
      <c r="D27" s="36"/>
      <c r="E27" s="37"/>
      <c r="F27" s="38"/>
      <c r="G27" s="388"/>
      <c r="H27" s="389"/>
      <c r="I27" s="389"/>
      <c r="J27" s="389"/>
      <c r="K27" s="389"/>
      <c r="L27" s="389"/>
      <c r="M27" s="390"/>
    </row>
    <row r="28" spans="4:13" ht="12.75">
      <c r="D28" s="36"/>
      <c r="E28" s="37"/>
      <c r="F28" s="38"/>
      <c r="G28" s="388"/>
      <c r="H28" s="389"/>
      <c r="I28" s="389"/>
      <c r="J28" s="389"/>
      <c r="K28" s="389"/>
      <c r="L28" s="389"/>
      <c r="M28" s="390"/>
    </row>
    <row r="29" spans="4:13" ht="12.75">
      <c r="D29" s="36"/>
      <c r="E29" s="37"/>
      <c r="F29" s="38"/>
      <c r="G29" s="388"/>
      <c r="H29" s="389"/>
      <c r="I29" s="389"/>
      <c r="J29" s="389"/>
      <c r="K29" s="389"/>
      <c r="L29" s="389"/>
      <c r="M29" s="390"/>
    </row>
    <row r="30" spans="4:13" ht="12.75">
      <c r="D30" s="36"/>
      <c r="E30" s="37"/>
      <c r="F30" s="38"/>
      <c r="G30" s="388"/>
      <c r="H30" s="389"/>
      <c r="I30" s="389"/>
      <c r="J30" s="389"/>
      <c r="K30" s="389"/>
      <c r="L30" s="389"/>
      <c r="M30" s="390"/>
    </row>
    <row r="31" spans="4:13" ht="12.75">
      <c r="D31" s="36"/>
      <c r="E31" s="37"/>
      <c r="F31" s="38"/>
      <c r="G31" s="388"/>
      <c r="H31" s="389"/>
      <c r="I31" s="389"/>
      <c r="J31" s="389"/>
      <c r="K31" s="389"/>
      <c r="L31" s="389"/>
      <c r="M31" s="390"/>
    </row>
    <row r="32" spans="4:13" ht="12.75">
      <c r="D32" s="36"/>
      <c r="E32" s="37"/>
      <c r="F32" s="38"/>
      <c r="G32" s="388"/>
      <c r="H32" s="389"/>
      <c r="I32" s="389"/>
      <c r="J32" s="389"/>
      <c r="K32" s="389"/>
      <c r="L32" s="389"/>
      <c r="M32" s="390"/>
    </row>
    <row r="33" spans="4:13" ht="12.75">
      <c r="D33" s="36"/>
      <c r="E33" s="37"/>
      <c r="F33" s="38"/>
      <c r="G33" s="388"/>
      <c r="H33" s="389"/>
      <c r="I33" s="389"/>
      <c r="J33" s="389"/>
      <c r="K33" s="389"/>
      <c r="L33" s="389"/>
      <c r="M33" s="390"/>
    </row>
    <row r="34" spans="4:13" ht="12.75">
      <c r="D34" s="36"/>
      <c r="E34" s="37"/>
      <c r="F34" s="38"/>
      <c r="G34" s="388"/>
      <c r="H34" s="389"/>
      <c r="I34" s="389"/>
      <c r="J34" s="389"/>
      <c r="K34" s="389"/>
      <c r="L34" s="389"/>
      <c r="M34" s="390"/>
    </row>
    <row r="35" spans="4:13" ht="12.75">
      <c r="D35" s="36"/>
      <c r="E35" s="37"/>
      <c r="F35" s="38"/>
      <c r="G35" s="388"/>
      <c r="H35" s="389"/>
      <c r="I35" s="389"/>
      <c r="J35" s="389"/>
      <c r="K35" s="389"/>
      <c r="L35" s="389"/>
      <c r="M35" s="390"/>
    </row>
    <row r="36" spans="4:13" ht="12.75">
      <c r="D36" s="36"/>
      <c r="E36" s="37"/>
      <c r="F36" s="38"/>
      <c r="G36" s="388"/>
      <c r="H36" s="389"/>
      <c r="I36" s="389"/>
      <c r="J36" s="389"/>
      <c r="K36" s="389"/>
      <c r="L36" s="389"/>
      <c r="M36" s="390"/>
    </row>
    <row r="37" spans="2:13" ht="12.75">
      <c r="B37" s="39"/>
      <c r="C37" s="40"/>
      <c r="D37" s="40"/>
      <c r="E37" s="40"/>
      <c r="F37" s="40"/>
      <c r="G37" s="40"/>
      <c r="H37" s="40"/>
      <c r="I37" s="40"/>
      <c r="J37" s="40"/>
      <c r="K37" s="40"/>
      <c r="L37" s="40"/>
      <c r="M37" s="40"/>
    </row>
    <row r="38" spans="2:13" ht="12.75">
      <c r="B38" s="39"/>
      <c r="C38" s="394" t="str">
        <f>Translations!$B$98</f>
        <v>Jei reikia, įrašykite daugiau eilučių</v>
      </c>
      <c r="D38" s="395"/>
      <c r="E38" s="395"/>
      <c r="F38" s="395"/>
      <c r="G38" s="395"/>
      <c r="H38" s="395"/>
      <c r="I38" s="395"/>
      <c r="J38" s="395"/>
      <c r="K38" s="395"/>
      <c r="L38" s="395"/>
      <c r="M38" s="395"/>
    </row>
    <row r="39" spans="3:13" s="39" customFormat="1" ht="12.75">
      <c r="C39" s="40"/>
      <c r="D39" s="40"/>
      <c r="E39" s="40"/>
      <c r="F39" s="40"/>
      <c r="G39" s="40"/>
      <c r="H39" s="40"/>
      <c r="I39" s="40"/>
      <c r="J39" s="40"/>
      <c r="K39" s="40"/>
      <c r="L39" s="40"/>
      <c r="M39" s="40"/>
    </row>
    <row r="40" spans="5:11" ht="15" customHeight="1">
      <c r="E40" s="391" t="str">
        <f>Translations!$B$168</f>
        <v>&lt;&lt;&lt;Paspaudę čia pateksite į tolesnį skirsnį&gt;&gt;&gt;</v>
      </c>
      <c r="F40" s="392"/>
      <c r="G40" s="392"/>
      <c r="H40" s="392"/>
      <c r="I40" s="392"/>
      <c r="J40" s="392"/>
      <c r="K40" s="393"/>
    </row>
  </sheetData>
  <sheetProtection sheet="1" objects="1" scenarios="1" formatCells="0" formatColumns="0" formatRows="0"/>
  <mergeCells count="34">
    <mergeCell ref="B2:M2"/>
    <mergeCell ref="C4:M4"/>
    <mergeCell ref="C6:M6"/>
    <mergeCell ref="C7:M7"/>
    <mergeCell ref="G20:M20"/>
    <mergeCell ref="G21:M21"/>
    <mergeCell ref="G13:M13"/>
    <mergeCell ref="C8:M8"/>
    <mergeCell ref="C9:M9"/>
    <mergeCell ref="G11:M11"/>
    <mergeCell ref="G12:M12"/>
    <mergeCell ref="G14:M14"/>
    <mergeCell ref="G15:M15"/>
    <mergeCell ref="G16:M16"/>
    <mergeCell ref="G17:M17"/>
    <mergeCell ref="G18:M18"/>
    <mergeCell ref="G19:M19"/>
    <mergeCell ref="G36:M36"/>
    <mergeCell ref="E40:K40"/>
    <mergeCell ref="G30:M30"/>
    <mergeCell ref="G31:M31"/>
    <mergeCell ref="G32:M32"/>
    <mergeCell ref="G33:M33"/>
    <mergeCell ref="C38:M38"/>
    <mergeCell ref="G34:M34"/>
    <mergeCell ref="G35:M35"/>
    <mergeCell ref="G26:M26"/>
    <mergeCell ref="G27:M27"/>
    <mergeCell ref="G28:M28"/>
    <mergeCell ref="G29:M29"/>
    <mergeCell ref="G22:M22"/>
    <mergeCell ref="G23:M23"/>
    <mergeCell ref="G24:M24"/>
    <mergeCell ref="G25:M25"/>
  </mergeCells>
  <dataValidations count="1">
    <dataValidation type="list" allowBlank="1" showInputMessage="1" showErrorMessage="1" sqref="F12:F36">
      <formula1>Euconst_MPReferenceDateTypes</formula1>
    </dataValidation>
  </dataValidations>
  <hyperlinks>
    <hyperlink ref="E40:K40" location="'Identification and description'!A1" display="&lt;&lt;&lt; Click here to proceed to next sheet &gt;&gt;&gt; "/>
  </hyperlinks>
  <printOptions/>
  <pageMargins left="0.7874015748031497" right="0.7874015748031497" top="0.7874015748031497" bottom="0.7874015748031497" header="0.3937007874015748" footer="0.3937007874015748"/>
  <pageSetup fitToHeight="2" fitToWidth="1" horizontalDpi="600" verticalDpi="600" orientation="portrait" paperSize="9" scale="62" r:id="rId1"/>
  <headerFooter alignWithMargins="0">
    <oddHeader>&amp;CPuslapių &amp;P iš &amp;N&amp;R&amp;D</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M115"/>
  <sheetViews>
    <sheetView showGridLines="0" zoomScaleSheetLayoutView="100" zoomScalePageLayoutView="0" workbookViewId="0" topLeftCell="B2">
      <selection activeCell="C3" sqref="C3:K3"/>
    </sheetView>
  </sheetViews>
  <sheetFormatPr defaultColWidth="9.140625" defaultRowHeight="12.75"/>
  <cols>
    <col min="1" max="1" width="3.28125" style="233" hidden="1" customWidth="1"/>
    <col min="2" max="2" width="3.28125" style="17" customWidth="1"/>
    <col min="3" max="3" width="4.140625" style="17" customWidth="1"/>
    <col min="4" max="4" width="11.28125" style="17" customWidth="1"/>
    <col min="5" max="5" width="10.8515625" style="17" customWidth="1"/>
    <col min="6" max="7" width="13.57421875" style="17" customWidth="1"/>
    <col min="8" max="8" width="10.421875" style="17" customWidth="1"/>
    <col min="9" max="9" width="11.140625" style="17" customWidth="1"/>
    <col min="10" max="11" width="13.57421875" style="17" customWidth="1"/>
    <col min="12" max="12" width="4.7109375" style="17" customWidth="1"/>
    <col min="13" max="13" width="9.140625" style="233" hidden="1" customWidth="1"/>
    <col min="14" max="16384" width="9.140625" style="17" customWidth="1"/>
  </cols>
  <sheetData>
    <row r="1" spans="1:13" s="233" customFormat="1" ht="12.75" hidden="1">
      <c r="A1" s="233" t="s">
        <v>345</v>
      </c>
      <c r="M1" s="233" t="s">
        <v>345</v>
      </c>
    </row>
    <row r="2" spans="3:7" ht="12.75">
      <c r="C2" s="88"/>
      <c r="D2" s="58"/>
      <c r="E2" s="58"/>
      <c r="F2" s="89"/>
      <c r="G2" s="89"/>
    </row>
    <row r="3" spans="3:13" ht="37.5" customHeight="1">
      <c r="C3" s="343" t="str">
        <f>Translations!$B$99</f>
        <v>ORLAIVIO NAUDOTOJO IDENTIFIKAVIMAS IR VEIKLOS APRAŠYMAS</v>
      </c>
      <c r="D3" s="343"/>
      <c r="E3" s="343"/>
      <c r="F3" s="343"/>
      <c r="G3" s="343"/>
      <c r="H3" s="343"/>
      <c r="I3" s="343"/>
      <c r="J3" s="343"/>
      <c r="K3" s="343"/>
      <c r="M3" s="252" t="s">
        <v>162</v>
      </c>
    </row>
    <row r="5" spans="3:11" ht="15.75">
      <c r="C5" s="91">
        <v>2</v>
      </c>
      <c r="D5" s="92" t="str">
        <f>Translations!$B$100</f>
        <v>Orlaivio naudotojo identifikavimas</v>
      </c>
      <c r="E5" s="92"/>
      <c r="F5" s="92"/>
      <c r="G5" s="92"/>
      <c r="H5" s="92"/>
      <c r="I5" s="92"/>
      <c r="J5" s="92"/>
      <c r="K5" s="92"/>
    </row>
    <row r="7" spans="3:11" ht="12.75">
      <c r="C7" s="93" t="s">
        <v>171</v>
      </c>
      <c r="D7" s="441" t="str">
        <f>Translations!$B$101</f>
        <v>Įrašykite orlaivio naudotojo pavadinimą</v>
      </c>
      <c r="E7" s="441"/>
      <c r="F7" s="441"/>
      <c r="G7" s="441"/>
      <c r="H7" s="94"/>
      <c r="I7" s="440"/>
      <c r="J7" s="417"/>
      <c r="K7" s="418"/>
    </row>
    <row r="8" spans="2:11" ht="21.75" customHeight="1">
      <c r="B8" s="62"/>
      <c r="C8" s="95"/>
      <c r="D8" s="419" t="str">
        <f>Translations!$B$103</f>
        <v>Tai turi būti juridinio asmens, kuris vykdo ES ATLPS direktyvos I priede apibrėžtą aviacijos veiklą, pavadinimas</v>
      </c>
      <c r="E8" s="419"/>
      <c r="F8" s="419"/>
      <c r="G8" s="419"/>
      <c r="H8" s="419"/>
      <c r="I8" s="335"/>
      <c r="J8" s="335"/>
      <c r="K8" s="335"/>
    </row>
    <row r="9" spans="2:11" ht="4.5" customHeight="1">
      <c r="B9" s="62"/>
      <c r="C9" s="95"/>
      <c r="D9" s="96"/>
      <c r="E9" s="96"/>
      <c r="F9" s="96"/>
      <c r="G9" s="96"/>
      <c r="H9" s="96"/>
      <c r="I9" s="2"/>
      <c r="J9" s="2"/>
      <c r="K9" s="2"/>
    </row>
    <row r="10" spans="2:11" ht="12.75" customHeight="1">
      <c r="B10" s="62"/>
      <c r="C10" s="97" t="s">
        <v>174</v>
      </c>
      <c r="D10" s="367" t="str">
        <f>Translations!$B$104</f>
        <v>Unikalus identifikatorius, kaip nurodyta Komisijos orlaivių naudotojų sąraše</v>
      </c>
      <c r="E10" s="367"/>
      <c r="F10" s="367"/>
      <c r="G10" s="367"/>
      <c r="H10" s="367"/>
      <c r="I10" s="367"/>
      <c r="J10" s="367"/>
      <c r="K10" s="367"/>
    </row>
    <row r="11" spans="2:11" ht="12.75">
      <c r="B11" s="62"/>
      <c r="C11" s="95"/>
      <c r="D11" s="419" t="str">
        <f>Translations!$B$105</f>
        <v>Šį identifikatorių galima rasti sąraše, kurį skelbia Komisija pagal ES ATLPS direktyvos 18a straipsnio 3 dalį.</v>
      </c>
      <c r="E11" s="419"/>
      <c r="F11" s="419"/>
      <c r="G11" s="419"/>
      <c r="H11" s="419"/>
      <c r="I11" s="442"/>
      <c r="J11" s="438"/>
      <c r="K11" s="439"/>
    </row>
    <row r="13" spans="3:13" ht="12.75" customHeight="1">
      <c r="C13" s="98" t="s">
        <v>179</v>
      </c>
      <c r="D13" s="367" t="str">
        <f>Translations!$B$106</f>
        <v>Prašome pasirinkti pagrindinį stebėsenos planą</v>
      </c>
      <c r="E13" s="367"/>
      <c r="F13" s="367"/>
      <c r="G13" s="367"/>
      <c r="H13" s="367"/>
      <c r="I13" s="443"/>
      <c r="J13" s="444"/>
      <c r="K13" s="445"/>
      <c r="M13" s="253">
        <f>IF(ISBLANK(I13),"",MATCH(I13,SelectPrimaryInfoSource,0))</f>
      </c>
    </row>
    <row r="14" spans="4:11" ht="53.25" customHeight="1">
      <c r="D14" s="419" t="str">
        <f>Translations!$B$834</f>
        <v>Paaiškinimas Šiame šablone yra keli laukeliai, kurie identiški metinio išmetamųjų teršalų apskaitos plano šablonui, pavyzdžiui, adreso informacija ir su orlaivių parku susijusi informacija. Siekdami išvengti nereikalingo dubliavimo, čia galite pasirinkti, kuris bus pagrindinis dokumentas – metinis išmetamųjų ŠESD stebėsenos planas (šis failas) ar tonkilometrių stebėsenos planas. Pasirinkę planą, reikalaujamą informaciją turite įrašyti tik į vieną pasirinktą dokumentą.</v>
      </c>
      <c r="E14" s="436"/>
      <c r="F14" s="436"/>
      <c r="G14" s="436"/>
      <c r="H14" s="436"/>
      <c r="I14" s="436"/>
      <c r="J14" s="436"/>
      <c r="K14" s="436"/>
    </row>
    <row r="15" spans="3:13" ht="12.75" customHeight="1">
      <c r="C15" s="98" t="s">
        <v>175</v>
      </c>
      <c r="D15" s="367" t="str">
        <f>Translations!$B$108</f>
        <v>Tai naujas ar atnaujintas stebėsenos planas?</v>
      </c>
      <c r="E15" s="367"/>
      <c r="F15" s="367"/>
      <c r="G15" s="367"/>
      <c r="H15" s="367"/>
      <c r="I15" s="443"/>
      <c r="J15" s="444"/>
      <c r="K15" s="445"/>
      <c r="M15" s="253">
        <f>IF(ISBLANK(I15),"",MATCH(I15,NewUpdate,0))</f>
      </c>
    </row>
    <row r="16" spans="4:11" ht="41.25" customHeight="1">
      <c r="D16" s="419" t="str">
        <f>Translations!$B$109</f>
        <v>Pastaba. Jei naudojatės šiuo failu norėdami atnaujinti ankstesnę versiją, 2 skirsnio c punkte turite pasirinkti „Metinių išmetamųjų ŠESD stebėsenos planas“. Jei tai atnaujintas stebėsenos planas, jūsų kompetentinga institucija gali leisti nepildyti visų duomenų, o įrašyti tik naują informaciją.</v>
      </c>
      <c r="E16" s="387"/>
      <c r="F16" s="387"/>
      <c r="G16" s="387"/>
      <c r="H16" s="387"/>
      <c r="I16" s="387"/>
      <c r="J16" s="387"/>
      <c r="K16" s="387"/>
    </row>
    <row r="17" spans="4:12" ht="12.75">
      <c r="D17" s="367" t="str">
        <f>Translations!$B$110</f>
        <v>Šios stebėsenos plano versijos numeris</v>
      </c>
      <c r="E17" s="367"/>
      <c r="F17" s="367"/>
      <c r="G17" s="367"/>
      <c r="H17" s="367"/>
      <c r="I17" s="420"/>
      <c r="J17" s="421"/>
      <c r="K17" s="422"/>
      <c r="L17" s="56"/>
    </row>
    <row r="18" spans="4:12" ht="12.75" customHeight="1">
      <c r="D18" s="449" t="str">
        <f>Translations!$B$111</f>
        <v>Pastaba. Šis skaičius taip pat bus rodomas šio failo viršelyje. Jis turėtų būti suderintas su jūsų įrašu 1 skirsnyje.</v>
      </c>
      <c r="E18" s="450"/>
      <c r="F18" s="450"/>
      <c r="G18" s="450"/>
      <c r="H18" s="450"/>
      <c r="I18" s="450"/>
      <c r="J18" s="450"/>
      <c r="K18" s="450"/>
      <c r="L18" s="57"/>
    </row>
    <row r="19" spans="1:13" s="99" customFormat="1" ht="20.25" customHeight="1">
      <c r="A19" s="234"/>
      <c r="D19" s="431" t="str">
        <f>Translations!$B$788</f>
        <v>&lt;&lt;&lt; Jei pasirinkote metinį išmetamųjų ŠESD stebėsenos planą 2 dalies c punkte, spauskite čia ir pateksite į 3a dalį &gt;&gt;&gt;</v>
      </c>
      <c r="E19" s="431"/>
      <c r="F19" s="431"/>
      <c r="G19" s="431"/>
      <c r="H19" s="432"/>
      <c r="I19" s="432"/>
      <c r="J19" s="432"/>
      <c r="K19" s="432"/>
      <c r="M19" s="234"/>
    </row>
    <row r="20" spans="2:11" ht="31.5" customHeight="1">
      <c r="B20" s="62"/>
      <c r="C20" s="93" t="s">
        <v>5</v>
      </c>
      <c r="D20" s="367" t="str">
        <f>Translations!$B$113</f>
        <v>Nurodykite orlaivio naudotojo pavadinimą Komisijos sudarytame orlaivių naudotojų sąraše, jei jis nesutampa su 2 skirsnio a punkte nurodytu pavadinimu.</v>
      </c>
      <c r="E20" s="367"/>
      <c r="F20" s="367"/>
      <c r="G20" s="367"/>
      <c r="H20" s="367"/>
      <c r="I20" s="367"/>
      <c r="J20" s="367"/>
      <c r="K20" s="367"/>
    </row>
    <row r="21" spans="2:11" ht="12.75">
      <c r="B21" s="62"/>
      <c r="C21" s="95"/>
      <c r="D21" s="419" t="str">
        <f>Translations!$B$114</f>
        <v>Orlaivio naudotojo pavadinimas sąraše, parengtame pagal ES ATLPS direktyvos 18a straipsnio 3 dalį, gali būti kitoks nei faktinis į 2 skirsnio a punktą įrašytas pavadinimas.</v>
      </c>
      <c r="E21" s="419"/>
      <c r="F21" s="419"/>
      <c r="G21" s="419"/>
      <c r="H21" s="419"/>
      <c r="I21" s="437"/>
      <c r="J21" s="438"/>
      <c r="K21" s="439"/>
    </row>
    <row r="23" spans="2:11" ht="12.75">
      <c r="B23" s="62"/>
      <c r="C23" s="93" t="s">
        <v>157</v>
      </c>
      <c r="D23" s="367" t="str">
        <f>Translations!$B$115</f>
        <v>Prašome įrašyti unikalų ICAO žymenį, naudojamą šaukinyje skrydžių valdymo (ATC) tikslais, jei jis žinomas.</v>
      </c>
      <c r="E23" s="367"/>
      <c r="F23" s="367"/>
      <c r="G23" s="367"/>
      <c r="H23" s="367"/>
      <c r="I23" s="367"/>
      <c r="J23" s="367"/>
      <c r="K23" s="367"/>
    </row>
    <row r="24" spans="3:11" ht="20.25" customHeight="1">
      <c r="C24" s="95"/>
      <c r="D24" s="419" t="str">
        <f>Translations!$B$116</f>
        <v>ICAO žymuo turėtų būti toks, koks yra nurodytas ICAO skrydžio plano 7 langelyje (išskyrus skrydžio identifikaciją), kaip nustatyta ICAO dokumente 8585. Jei skrydžių planuose ICAO žymens nenurodote, išskleidžiamajame sąraše pasirinkite „netaikoma“ ir pereikite į 2 skirsnio g punktą.</v>
      </c>
      <c r="E24" s="419"/>
      <c r="F24" s="419"/>
      <c r="G24" s="419"/>
      <c r="H24" s="419"/>
      <c r="I24" s="416"/>
      <c r="J24" s="417"/>
      <c r="K24" s="418"/>
    </row>
    <row r="25" spans="3:8" ht="31.5" customHeight="1">
      <c r="C25" s="95"/>
      <c r="D25" s="419"/>
      <c r="E25" s="419"/>
      <c r="F25" s="419"/>
      <c r="G25" s="419"/>
      <c r="H25" s="419"/>
    </row>
    <row r="26" spans="2:11" ht="12.75">
      <c r="B26" s="62"/>
      <c r="C26" s="101" t="s">
        <v>150</v>
      </c>
      <c r="D26" s="367" t="str">
        <f>Translations!$B$117</f>
        <v>Jei unikalaus ICAO žymens, kuris būtų naudojamas ATC tikslais, nėra, nurodykite orlaivio registracijos numerį, naudojamą jūsų eksploatuojamo orlaivio šaukinyje ATC tikslais.</v>
      </c>
      <c r="E26" s="367"/>
      <c r="F26" s="367"/>
      <c r="G26" s="367"/>
      <c r="H26" s="367"/>
      <c r="I26" s="367"/>
      <c r="J26" s="367"/>
      <c r="K26" s="367"/>
    </row>
    <row r="27" spans="2:11" ht="51.75" customHeight="1">
      <c r="B27" s="62"/>
      <c r="C27" s="95"/>
      <c r="D27" s="419" t="str">
        <f>Translations!$B$119</f>
        <v>Jei unikalaus ICAO žymens nėra, įrašykite visų jūsų eksploatuojamų orlaivių atpažinimo kodus, naudojamus ATC tikslais (uodegos numerius), kaip įrašyta skrydžio plano 7 langelyje. (Kiekvieną registracijos numerį atskirkite kabliataškiu.) Kitais atvejais įrašykite „netaikoma“ ir tęskite.</v>
      </c>
      <c r="E27" s="419"/>
      <c r="F27" s="419"/>
      <c r="G27" s="419"/>
      <c r="H27" s="446"/>
      <c r="I27" s="416"/>
      <c r="J27" s="447"/>
      <c r="K27" s="448"/>
    </row>
    <row r="28" spans="3:11" ht="12" customHeight="1">
      <c r="C28" s="95"/>
      <c r="D28" s="102"/>
      <c r="E28" s="102"/>
      <c r="F28" s="102"/>
      <c r="G28" s="102"/>
      <c r="H28" s="102"/>
      <c r="I28" s="103"/>
      <c r="J28" s="103"/>
      <c r="K28" s="103"/>
    </row>
    <row r="29" spans="3:11" ht="12.75">
      <c r="C29" s="101" t="s">
        <v>177</v>
      </c>
      <c r="D29" s="354" t="str">
        <f>Translations!$B$120</f>
        <v>Įrašykite orlaivio naudotojo administruojančią valstybę narę</v>
      </c>
      <c r="E29" s="354"/>
      <c r="F29" s="354"/>
      <c r="G29" s="354"/>
      <c r="H29" s="354"/>
      <c r="I29" s="354"/>
      <c r="J29" s="354"/>
      <c r="K29" s="354"/>
    </row>
    <row r="30" spans="2:11" ht="12.75">
      <c r="B30" s="73"/>
      <c r="C30" s="104"/>
      <c r="D30" s="419" t="str">
        <f>Translations!$B$121</f>
        <v>pagal direktyvos 18a straipsnį</v>
      </c>
      <c r="E30" s="419"/>
      <c r="F30" s="419"/>
      <c r="G30" s="419"/>
      <c r="H30" s="419"/>
      <c r="I30" s="416" t="s">
        <v>697</v>
      </c>
      <c r="J30" s="417"/>
      <c r="K30" s="418"/>
    </row>
    <row r="31" spans="2:11" ht="12.75">
      <c r="B31" s="73"/>
      <c r="C31" s="104"/>
      <c r="D31" s="105"/>
      <c r="E31" s="105"/>
      <c r="F31" s="105"/>
      <c r="G31" s="105"/>
      <c r="H31" s="105"/>
      <c r="I31" s="106"/>
      <c r="J31" s="106"/>
      <c r="K31" s="106"/>
    </row>
    <row r="32" spans="3:11" ht="12.75">
      <c r="C32" s="101" t="s">
        <v>178</v>
      </c>
      <c r="D32" s="451" t="str">
        <f>Translations!$B$122</f>
        <v>Kompetentinga institucija šioje valstybėje narėje</v>
      </c>
      <c r="E32" s="451"/>
      <c r="F32" s="451"/>
      <c r="G32" s="451"/>
      <c r="H32" s="451"/>
      <c r="I32" s="416" t="s">
        <v>697</v>
      </c>
      <c r="J32" s="417"/>
      <c r="K32" s="418"/>
    </row>
    <row r="33" spans="2:11" ht="30.75" customHeight="1">
      <c r="B33" s="73"/>
      <c r="C33" s="104"/>
      <c r="D33" s="419" t="str">
        <f>Translations!$B$123</f>
        <v>Tam tikrose valstybėse narėse yra daugiau negu viena kompetentinga institucija, kuri yra atsakinga už orlaivių naudotojus pagal ES ATLPS. Įrašykite tinkamos institucijos pavadinimą, jei taikoma. Kitais atvejais pasirinkite „netaikoma“.</v>
      </c>
      <c r="E33" s="419"/>
      <c r="F33" s="419"/>
      <c r="G33" s="419"/>
      <c r="H33" s="419"/>
      <c r="I33" s="453"/>
      <c r="J33" s="453"/>
      <c r="K33" s="453"/>
    </row>
    <row r="34" spans="2:11" ht="25.5" customHeight="1">
      <c r="B34" s="73"/>
      <c r="C34" s="101" t="s">
        <v>8</v>
      </c>
      <c r="D34" s="354" t="str">
        <f>Translations!$B$124</f>
        <v>Įrašykite valstybėje narėje išduoto oro vežėjo pažymėjimo (OVP) ir licencijos oro susisiekimui vykdyti numerius ir juos išdavusias institucijas, jei turima</v>
      </c>
      <c r="E34" s="354"/>
      <c r="F34" s="354"/>
      <c r="G34" s="354"/>
      <c r="H34" s="354"/>
      <c r="I34" s="354"/>
      <c r="J34" s="354"/>
      <c r="K34" s="354"/>
    </row>
    <row r="35" spans="3:11" ht="12.75">
      <c r="C35" s="107"/>
      <c r="G35" s="108" t="str">
        <f>Translations!$B$125</f>
        <v>Oro vežėjo pažymėjimas</v>
      </c>
      <c r="H35" s="109"/>
      <c r="I35" s="416"/>
      <c r="J35" s="417"/>
      <c r="K35" s="418"/>
    </row>
    <row r="36" spans="7:11" ht="12.75">
      <c r="G36" s="108" t="str">
        <f>Translations!$B$126</f>
        <v>OVP išdavusi institucija</v>
      </c>
      <c r="H36" s="109"/>
      <c r="I36" s="416" t="s">
        <v>697</v>
      </c>
      <c r="J36" s="417"/>
      <c r="K36" s="418"/>
    </row>
    <row r="37" spans="3:11" ht="12.75">
      <c r="C37" s="107"/>
      <c r="G37" s="108" t="str">
        <f>Translations!$B$127</f>
        <v>Licencija oro susisiekimui vykdyti</v>
      </c>
      <c r="H37" s="109"/>
      <c r="I37" s="416"/>
      <c r="J37" s="417"/>
      <c r="K37" s="418"/>
    </row>
    <row r="38" spans="7:11" ht="12.75">
      <c r="G38" s="108" t="str">
        <f>Translations!$B$128</f>
        <v>Leidimą išduodanti institucija:</v>
      </c>
      <c r="H38" s="109"/>
      <c r="I38" s="416" t="s">
        <v>697</v>
      </c>
      <c r="J38" s="417"/>
      <c r="K38" s="418"/>
    </row>
    <row r="39" spans="3:10" ht="12.75">
      <c r="C39" s="110"/>
      <c r="G39" s="109"/>
      <c r="H39" s="109"/>
      <c r="J39" s="111"/>
    </row>
    <row r="40" spans="3:11" ht="25.5" customHeight="1">
      <c r="C40" s="106" t="s">
        <v>9</v>
      </c>
      <c r="D40" s="354" t="str">
        <f>Translations!$B$129</f>
        <v>Įrašykite orlaivio naudotojo adresą, įskaitant pašto kodą ir valstybę</v>
      </c>
      <c r="E40" s="354"/>
      <c r="F40" s="354"/>
      <c r="G40" s="354"/>
      <c r="H40" s="354"/>
      <c r="I40" s="354"/>
      <c r="J40" s="354"/>
      <c r="K40" s="354"/>
    </row>
    <row r="41" spans="3:11" ht="12.75">
      <c r="C41" s="107"/>
      <c r="D41" s="105"/>
      <c r="E41" s="105"/>
      <c r="F41" s="105"/>
      <c r="G41" s="108" t="str">
        <f>Translations!$B$130</f>
        <v>1 adreso eilutė</v>
      </c>
      <c r="H41" s="109"/>
      <c r="I41" s="416"/>
      <c r="J41" s="417"/>
      <c r="K41" s="418"/>
    </row>
    <row r="42" spans="3:11" ht="12.75">
      <c r="C42" s="107"/>
      <c r="D42" s="105"/>
      <c r="E42" s="105"/>
      <c r="F42" s="105"/>
      <c r="G42" s="108" t="str">
        <f>Translations!$B$131</f>
        <v>2 adreso eilutė</v>
      </c>
      <c r="H42" s="109"/>
      <c r="I42" s="416"/>
      <c r="J42" s="417"/>
      <c r="K42" s="418"/>
    </row>
    <row r="43" spans="3:11" ht="12.75">
      <c r="C43" s="107"/>
      <c r="D43" s="105"/>
      <c r="E43" s="105"/>
      <c r="F43" s="105"/>
      <c r="G43" s="108" t="str">
        <f>Translations!$B$132</f>
        <v>Miestas</v>
      </c>
      <c r="H43" s="109"/>
      <c r="I43" s="416"/>
      <c r="J43" s="417"/>
      <c r="K43" s="418"/>
    </row>
    <row r="44" spans="3:11" ht="12.75">
      <c r="C44" s="107"/>
      <c r="D44" s="105"/>
      <c r="E44" s="105"/>
      <c r="F44" s="105"/>
      <c r="G44" s="108" t="str">
        <f>Translations!$B$133</f>
        <v>Valstybė / provincija / regionas</v>
      </c>
      <c r="H44" s="109"/>
      <c r="I44" s="416"/>
      <c r="J44" s="417"/>
      <c r="K44" s="418"/>
    </row>
    <row r="45" spans="3:11" ht="12.75">
      <c r="C45" s="107"/>
      <c r="D45" s="95"/>
      <c r="E45" s="95"/>
      <c r="F45" s="95"/>
      <c r="G45" s="108" t="str">
        <f>Translations!$B$134</f>
        <v>Pašto kodas / ZIP</v>
      </c>
      <c r="H45" s="109"/>
      <c r="I45" s="416"/>
      <c r="J45" s="417"/>
      <c r="K45" s="418"/>
    </row>
    <row r="46" spans="3:11" ht="12.75">
      <c r="C46" s="107"/>
      <c r="D46" s="95"/>
      <c r="E46" s="95"/>
      <c r="F46" s="95"/>
      <c r="G46" s="108" t="str">
        <f>Translations!$B$135</f>
        <v>Šalis</v>
      </c>
      <c r="H46" s="109"/>
      <c r="I46" s="416" t="s">
        <v>697</v>
      </c>
      <c r="J46" s="417"/>
      <c r="K46" s="418"/>
    </row>
    <row r="47" spans="3:11" ht="12.75">
      <c r="C47" s="107"/>
      <c r="D47" s="95"/>
      <c r="E47" s="95"/>
      <c r="F47" s="95"/>
      <c r="G47" s="108" t="str">
        <f>Translations!$B$136</f>
        <v>E. pašto adresas</v>
      </c>
      <c r="H47" s="109"/>
      <c r="I47" s="416"/>
      <c r="J47" s="417"/>
      <c r="K47" s="418"/>
    </row>
    <row r="48" spans="3:11" ht="12.75">
      <c r="C48" s="107"/>
      <c r="D48" s="95"/>
      <c r="E48" s="95"/>
      <c r="F48" s="95"/>
      <c r="G48" s="95"/>
      <c r="H48" s="95"/>
      <c r="I48" s="95"/>
      <c r="J48" s="95"/>
      <c r="K48" s="95"/>
    </row>
    <row r="49" spans="3:11" ht="31.5" customHeight="1">
      <c r="C49" s="106" t="s">
        <v>10</v>
      </c>
      <c r="D49" s="354" t="str">
        <f>Translations!$B$137</f>
        <v>Jei skiriasi nuo k punkte pirmiau pateiktos informacijos, nurodykite kontaktinį orlaivio naudotojo adresą (su pašto kodu) administruojančioje valstybėje narėje, jei toks yra:</v>
      </c>
      <c r="E49" s="354"/>
      <c r="F49" s="354"/>
      <c r="G49" s="354"/>
      <c r="H49" s="354"/>
      <c r="I49" s="354"/>
      <c r="J49" s="354"/>
      <c r="K49" s="354"/>
    </row>
    <row r="50" spans="3:11" ht="12.75">
      <c r="C50" s="107"/>
      <c r="D50" s="48"/>
      <c r="E50" s="48"/>
      <c r="F50" s="48"/>
      <c r="G50" s="108" t="str">
        <f>Translations!$B$130</f>
        <v>1 adreso eilutė</v>
      </c>
      <c r="H50" s="109"/>
      <c r="I50" s="416"/>
      <c r="J50" s="417"/>
      <c r="K50" s="418"/>
    </row>
    <row r="51" spans="3:11" ht="12.75">
      <c r="C51" s="107"/>
      <c r="D51" s="48"/>
      <c r="E51" s="48"/>
      <c r="F51" s="48"/>
      <c r="G51" s="108" t="str">
        <f>Translations!$B$131</f>
        <v>2 adreso eilutė</v>
      </c>
      <c r="H51" s="109"/>
      <c r="I51" s="416"/>
      <c r="J51" s="417"/>
      <c r="K51" s="418"/>
    </row>
    <row r="52" spans="3:11" ht="12.75">
      <c r="C52" s="107"/>
      <c r="D52" s="48"/>
      <c r="E52" s="48"/>
      <c r="F52" s="48"/>
      <c r="G52" s="108" t="str">
        <f>Translations!$B$132</f>
        <v>Miestas</v>
      </c>
      <c r="H52" s="109"/>
      <c r="I52" s="416"/>
      <c r="J52" s="417"/>
      <c r="K52" s="418"/>
    </row>
    <row r="53" spans="3:11" ht="12.75">
      <c r="C53" s="107"/>
      <c r="D53" s="48"/>
      <c r="E53" s="48"/>
      <c r="F53" s="48"/>
      <c r="G53" s="108" t="str">
        <f>Translations!$B$133</f>
        <v>Valstybė / provincija / regionas</v>
      </c>
      <c r="H53" s="109"/>
      <c r="I53" s="416"/>
      <c r="J53" s="417"/>
      <c r="K53" s="418"/>
    </row>
    <row r="54" spans="3:11" ht="12.75">
      <c r="C54" s="107"/>
      <c r="D54" s="48"/>
      <c r="E54" s="48"/>
      <c r="F54" s="48"/>
      <c r="G54" s="108" t="str">
        <f>Translations!$B$134</f>
        <v>Pašto kodas / ZIP</v>
      </c>
      <c r="H54" s="109"/>
      <c r="I54" s="416"/>
      <c r="J54" s="417"/>
      <c r="K54" s="418"/>
    </row>
    <row r="55" spans="3:11" ht="12.75">
      <c r="C55" s="107"/>
      <c r="D55" s="48"/>
      <c r="E55" s="48"/>
      <c r="F55" s="48"/>
      <c r="G55" s="108" t="str">
        <f>Translations!$B$135</f>
        <v>Šalis</v>
      </c>
      <c r="H55" s="109"/>
      <c r="I55" s="416" t="s">
        <v>697</v>
      </c>
      <c r="J55" s="417"/>
      <c r="K55" s="418"/>
    </row>
    <row r="56" spans="3:11" ht="12.75">
      <c r="C56" s="107"/>
      <c r="D56" s="95"/>
      <c r="E56" s="95"/>
      <c r="F56" s="95"/>
      <c r="G56" s="108" t="str">
        <f>Translations!$B$136</f>
        <v>E. pašto adresas</v>
      </c>
      <c r="H56" s="109"/>
      <c r="I56" s="416"/>
      <c r="J56" s="417"/>
      <c r="K56" s="418"/>
    </row>
    <row r="57" spans="3:11" ht="12.75">
      <c r="C57" s="107"/>
      <c r="G57" s="108"/>
      <c r="H57" s="109"/>
      <c r="I57" s="106"/>
      <c r="J57" s="106"/>
      <c r="K57" s="106"/>
    </row>
    <row r="58" spans="2:11" ht="34.5" customHeight="1">
      <c r="B58" s="62"/>
      <c r="C58" s="94" t="s">
        <v>159</v>
      </c>
      <c r="D58" s="354" t="str">
        <f>Translations!$B$138</f>
        <v>Pateikite informacijos apie savo įmonės nuosavybės struktūrą ir nurodykite, ar turite patronuojamųjų arba patronuojančiųjų įmonių</v>
      </c>
      <c r="E58" s="354"/>
      <c r="F58" s="354"/>
      <c r="G58" s="354"/>
      <c r="H58" s="354"/>
      <c r="I58" s="354"/>
      <c r="J58" s="354"/>
      <c r="K58" s="354"/>
    </row>
    <row r="59" spans="3:11" ht="44.25" customHeight="1">
      <c r="C59" s="95"/>
      <c r="D59" s="425" t="str">
        <f>Translations!$B$139</f>
        <v>Į savo aprašymą įtraukite savo patronuojamųjų įmonių ar patronuojančiosios įmonės unikalius ICAO žymenis ir nurodykite šiuos subjektus administruojančią valstybę narę, jei taikoma. Prireikus prie savo pateikiamos informacijos pridėkite priedus, kuriuose parodyta jūsų įmonės nuosavybės struktūros schema.</v>
      </c>
      <c r="E59" s="426"/>
      <c r="F59" s="426"/>
      <c r="G59" s="426"/>
      <c r="H59" s="426"/>
      <c r="I59" s="426"/>
      <c r="J59" s="426"/>
      <c r="K59" s="426"/>
    </row>
    <row r="60" spans="3:11" ht="38.25" customHeight="1">
      <c r="C60" s="95"/>
      <c r="D60" s="412"/>
      <c r="E60" s="413"/>
      <c r="F60" s="413"/>
      <c r="G60" s="414"/>
      <c r="H60" s="414"/>
      <c r="I60" s="414"/>
      <c r="J60" s="414"/>
      <c r="K60" s="415"/>
    </row>
    <row r="61" spans="3:11" ht="38.25" customHeight="1">
      <c r="C61" s="95"/>
      <c r="D61" s="404"/>
      <c r="E61" s="405"/>
      <c r="F61" s="405"/>
      <c r="G61" s="406"/>
      <c r="H61" s="406"/>
      <c r="I61" s="406"/>
      <c r="J61" s="406"/>
      <c r="K61" s="407"/>
    </row>
    <row r="62" spans="3:11" ht="38.25" customHeight="1">
      <c r="C62" s="95"/>
      <c r="D62" s="408"/>
      <c r="E62" s="409"/>
      <c r="F62" s="409"/>
      <c r="G62" s="410"/>
      <c r="H62" s="410"/>
      <c r="I62" s="410"/>
      <c r="J62" s="410"/>
      <c r="K62" s="411"/>
    </row>
    <row r="63" ht="4.5" customHeight="1"/>
    <row r="64" spans="4:11" ht="45" customHeight="1">
      <c r="D64" s="423" t="str">
        <f>Translations!$B$140</f>
        <v>Atkreipkite dėmesį, kad jūsų administruojanti valstybė narė gali paprašyti pateikti daugiau informacijos apie jūsų kontaktinį adresą ir įmonės struktūrą (žr. elektroninę lentelę „Valstybei narei būdinga informacija“).</v>
      </c>
      <c r="E64" s="424"/>
      <c r="F64" s="424"/>
      <c r="G64" s="424"/>
      <c r="H64" s="424"/>
      <c r="I64" s="424"/>
      <c r="J64" s="424"/>
      <c r="K64" s="424"/>
    </row>
    <row r="66" spans="3:11" ht="18" customHeight="1">
      <c r="C66" s="94" t="s">
        <v>160</v>
      </c>
      <c r="D66" s="452" t="str">
        <f>Translations!$B$141</f>
        <v>Orlaivio naudotojo veiklos, kuriai taikomas ES ATLPS direktyvos I priedas, aprašymas</v>
      </c>
      <c r="E66" s="452"/>
      <c r="F66" s="452"/>
      <c r="G66" s="452"/>
      <c r="H66" s="452"/>
      <c r="I66" s="452"/>
      <c r="J66" s="452"/>
      <c r="K66" s="452"/>
    </row>
    <row r="67" spans="2:11" ht="21" customHeight="1">
      <c r="B67" s="62"/>
      <c r="C67" s="94"/>
      <c r="D67" s="425" t="str">
        <f>Translations!$B$142</f>
        <v>Nurodykite, ar esate komercinis ar nekomercinis oro vežėjas, ar teikiate reguliaraus ar nereguliaraus oro susisiekimo paslaugas, ar ir viena, ir kita, ir ar vykdote veiklą tik ES, ar taip pat ir ne ES šalyse.</v>
      </c>
      <c r="E67" s="426"/>
      <c r="F67" s="426"/>
      <c r="G67" s="426"/>
      <c r="H67" s="426"/>
      <c r="I67" s="426"/>
      <c r="J67" s="426"/>
      <c r="K67" s="426"/>
    </row>
    <row r="68" spans="3:13" ht="12.75" customHeight="1">
      <c r="C68" s="94"/>
      <c r="D68" s="106"/>
      <c r="E68" s="106"/>
      <c r="F68" s="106"/>
      <c r="G68" s="108" t="str">
        <f>Translations!$B$143</f>
        <v>Orlaivio naudotojo statusas</v>
      </c>
      <c r="H68" s="106"/>
      <c r="I68" s="416" t="s">
        <v>697</v>
      </c>
      <c r="J68" s="417"/>
      <c r="K68" s="418"/>
      <c r="M68" s="253">
        <f>IF(ISBLANK(I68),"",MATCH(I68,opstatus,0))</f>
        <v>1</v>
      </c>
    </row>
    <row r="69" spans="4:11" ht="12.75" customHeight="1">
      <c r="D69" s="426" t="str">
        <f>Translations!$B$144</f>
        <v>Komerciniai oro vežėjai: prašome kaip įrodymą prie šio stebėsenos plano pridėti savo OVP I priedo kopiją.</v>
      </c>
      <c r="E69" s="426"/>
      <c r="F69" s="426"/>
      <c r="G69" s="426"/>
      <c r="H69" s="426"/>
      <c r="I69" s="426"/>
      <c r="J69" s="426"/>
      <c r="K69" s="426"/>
    </row>
    <row r="70" spans="3:11" ht="12.75" customHeight="1">
      <c r="C70" s="94"/>
      <c r="D70" s="106"/>
      <c r="E70" s="106"/>
      <c r="F70" s="106"/>
      <c r="G70" s="108" t="str">
        <f>Translations!$B$145</f>
        <v>Skrydžių tvarkaraštis</v>
      </c>
      <c r="H70" s="106"/>
      <c r="I70" s="416" t="s">
        <v>697</v>
      </c>
      <c r="J70" s="417"/>
      <c r="K70" s="418"/>
    </row>
    <row r="71" spans="3:11" ht="12.75" customHeight="1">
      <c r="C71" s="94"/>
      <c r="D71" s="106"/>
      <c r="E71" s="106"/>
      <c r="F71" s="106"/>
      <c r="G71" s="108" t="str">
        <f>Translations!$B$146</f>
        <v>Veiklos mastas</v>
      </c>
      <c r="H71" s="106"/>
      <c r="I71" s="416" t="s">
        <v>697</v>
      </c>
      <c r="J71" s="417"/>
      <c r="K71" s="418"/>
    </row>
    <row r="72" spans="3:11" ht="18.75" customHeight="1">
      <c r="C72" s="94" t="s">
        <v>151</v>
      </c>
      <c r="D72" s="434" t="str">
        <f>Translations!$B$147</f>
        <v>Prireikus prašome pateikti išsamesnį savo veiklos aprašymą.</v>
      </c>
      <c r="E72" s="434"/>
      <c r="F72" s="434"/>
      <c r="G72" s="434"/>
      <c r="H72" s="434"/>
      <c r="I72" s="434"/>
      <c r="J72" s="434"/>
      <c r="K72" s="434"/>
    </row>
    <row r="73" spans="3:11" ht="38.25" customHeight="1">
      <c r="C73" s="95"/>
      <c r="D73" s="412"/>
      <c r="E73" s="413"/>
      <c r="F73" s="413"/>
      <c r="G73" s="414"/>
      <c r="H73" s="414"/>
      <c r="I73" s="414"/>
      <c r="J73" s="414"/>
      <c r="K73" s="415"/>
    </row>
    <row r="74" spans="3:11" ht="38.25" customHeight="1">
      <c r="C74" s="95"/>
      <c r="D74" s="404"/>
      <c r="E74" s="405"/>
      <c r="F74" s="405"/>
      <c r="G74" s="406"/>
      <c r="H74" s="406"/>
      <c r="I74" s="406"/>
      <c r="J74" s="406"/>
      <c r="K74" s="407"/>
    </row>
    <row r="75" spans="3:11" ht="38.25" customHeight="1">
      <c r="C75" s="95"/>
      <c r="D75" s="408"/>
      <c r="E75" s="409"/>
      <c r="F75" s="409"/>
      <c r="G75" s="410"/>
      <c r="H75" s="410"/>
      <c r="I75" s="410"/>
      <c r="J75" s="410"/>
      <c r="K75" s="411"/>
    </row>
    <row r="76" spans="3:10" ht="12.75">
      <c r="C76" s="110"/>
      <c r="G76" s="109"/>
      <c r="H76" s="109"/>
      <c r="J76" s="111"/>
    </row>
    <row r="77" spans="3:11" ht="15.75">
      <c r="C77" s="113">
        <v>3</v>
      </c>
      <c r="D77" s="435" t="str">
        <f>Translations!$B$148</f>
        <v> Kontaktinė informacija ir adresas dokumentams pateikti</v>
      </c>
      <c r="E77" s="435"/>
      <c r="F77" s="435"/>
      <c r="G77" s="435"/>
      <c r="H77" s="435"/>
      <c r="I77" s="435"/>
      <c r="J77" s="435"/>
      <c r="K77" s="435"/>
    </row>
    <row r="78" spans="3:11" ht="12.75">
      <c r="C78" s="115"/>
      <c r="D78" s="115"/>
      <c r="E78" s="115"/>
      <c r="F78" s="115"/>
      <c r="G78" s="115"/>
      <c r="H78" s="115"/>
      <c r="I78" s="115"/>
      <c r="J78" s="115"/>
      <c r="K78" s="115"/>
    </row>
    <row r="79" spans="3:11" ht="12.75">
      <c r="C79" s="94" t="s">
        <v>171</v>
      </c>
      <c r="D79" s="433" t="str">
        <f>Translations!$B$149</f>
        <v>Su kuo galime susisiekti dėl jūsų stebėsenos plano?</v>
      </c>
      <c r="E79" s="433"/>
      <c r="F79" s="433"/>
      <c r="G79" s="433"/>
      <c r="H79" s="433"/>
      <c r="I79" s="433"/>
      <c r="J79" s="433"/>
      <c r="K79" s="433"/>
    </row>
    <row r="80" spans="3:11" ht="26.25" customHeight="1">
      <c r="C80" s="95"/>
      <c r="D80" s="426" t="str">
        <f>Translations!$B$150</f>
        <v>Mums būtų naudinga žinoti asmenį, su kuriuo galėtume susisiekti tiesiogiai kilus kokių nors klausimų dėl jūsų stebėsenos plano. Jūsų nurodytas asmuo turėtų turėti įgaliojimus veikti jūsų vardu. Tai galėtų būti agentas, veikiantis orlaivio naudotojo vardu.</v>
      </c>
      <c r="E80" s="426"/>
      <c r="F80" s="426"/>
      <c r="G80" s="426"/>
      <c r="H80" s="426"/>
      <c r="I80" s="426"/>
      <c r="J80" s="426"/>
      <c r="K80" s="426"/>
    </row>
    <row r="81" spans="3:11" ht="12.75">
      <c r="C81" s="112"/>
      <c r="D81" s="3"/>
      <c r="E81" s="3"/>
      <c r="F81" s="3"/>
      <c r="G81" s="3"/>
      <c r="H81" s="3"/>
      <c r="I81" s="3"/>
      <c r="J81" s="3"/>
      <c r="K81" s="3"/>
    </row>
    <row r="82" spans="3:11" ht="12.75">
      <c r="C82" s="95"/>
      <c r="E82" s="95"/>
      <c r="G82" s="94" t="str">
        <f>Translations!$B$151</f>
        <v>Prievardis</v>
      </c>
      <c r="I82" s="416" t="s">
        <v>697</v>
      </c>
      <c r="J82" s="417"/>
      <c r="K82" s="418"/>
    </row>
    <row r="83" spans="3:11" ht="12.75">
      <c r="C83" s="95"/>
      <c r="E83" s="95"/>
      <c r="G83" s="94" t="str">
        <f>Translations!$B$152</f>
        <v>Vardas</v>
      </c>
      <c r="I83" s="416"/>
      <c r="J83" s="417"/>
      <c r="K83" s="418"/>
    </row>
    <row r="84" spans="3:11" ht="12.75">
      <c r="C84" s="95"/>
      <c r="E84" s="95"/>
      <c r="G84" s="94" t="str">
        <f>Translations!$B$153</f>
        <v>Pavardė</v>
      </c>
      <c r="I84" s="416"/>
      <c r="J84" s="417"/>
      <c r="K84" s="418"/>
    </row>
    <row r="85" spans="3:11" ht="12.75">
      <c r="C85" s="95"/>
      <c r="E85" s="95"/>
      <c r="F85" s="95"/>
      <c r="G85" s="93" t="str">
        <f>Translations!$B$154</f>
        <v>Pareigos</v>
      </c>
      <c r="I85" s="416"/>
      <c r="J85" s="417"/>
      <c r="K85" s="418"/>
    </row>
    <row r="86" spans="3:8" ht="12.75">
      <c r="C86" s="95"/>
      <c r="E86" s="95"/>
      <c r="F86" s="95"/>
      <c r="G86" s="93" t="str">
        <f>Translations!$B$155</f>
        <v>Organizacijos pavadinimas (jei veikia orlaivio naudotojo vardu)</v>
      </c>
      <c r="H86" s="95"/>
    </row>
    <row r="87" spans="2:11" ht="12.75">
      <c r="B87" s="73"/>
      <c r="C87" s="116"/>
      <c r="E87" s="117"/>
      <c r="F87" s="117"/>
      <c r="G87" s="97"/>
      <c r="H87" s="73"/>
      <c r="I87" s="416"/>
      <c r="J87" s="417"/>
      <c r="K87" s="418"/>
    </row>
    <row r="88" spans="3:11" ht="12.75">
      <c r="C88" s="95"/>
      <c r="E88" s="95"/>
      <c r="F88" s="95"/>
      <c r="G88" s="93" t="str">
        <f>Translations!$B$156</f>
        <v>Telefono numeris</v>
      </c>
      <c r="I88" s="416"/>
      <c r="J88" s="417"/>
      <c r="K88" s="418"/>
    </row>
    <row r="89" spans="3:11" ht="12.75">
      <c r="C89" s="115"/>
      <c r="E89" s="95"/>
      <c r="F89" s="95"/>
      <c r="G89" s="93" t="str">
        <f>Translations!$B$157</f>
        <v>E. pašto adresas</v>
      </c>
      <c r="I89" s="416"/>
      <c r="J89" s="417"/>
      <c r="K89" s="418"/>
    </row>
    <row r="90" spans="2:11" ht="3.75" customHeight="1">
      <c r="B90" s="73"/>
      <c r="C90" s="116"/>
      <c r="D90" s="97"/>
      <c r="E90" s="117"/>
      <c r="F90" s="117"/>
      <c r="G90" s="73"/>
      <c r="H90" s="73"/>
      <c r="I90" s="118"/>
      <c r="J90" s="118"/>
      <c r="K90" s="118"/>
    </row>
    <row r="91" spans="4:11" ht="18.75" customHeight="1">
      <c r="D91" s="429" t="str">
        <f>Translations!$B$158</f>
        <v>&lt;&lt;&lt; Jei 2 skirsnio c punkte pasirinkote t-km stebėsenos planą, spauskite čia ir pateksite į 4 skirsnį &gt;&gt;&gt;</v>
      </c>
      <c r="E91" s="429"/>
      <c r="F91" s="429"/>
      <c r="G91" s="429"/>
      <c r="H91" s="430"/>
      <c r="I91" s="430"/>
      <c r="J91" s="430"/>
      <c r="K91" s="430"/>
    </row>
    <row r="92" spans="2:11" ht="3.75" customHeight="1">
      <c r="B92" s="73"/>
      <c r="C92" s="116"/>
      <c r="D92" s="97"/>
      <c r="E92" s="117"/>
      <c r="F92" s="117"/>
      <c r="G92" s="73"/>
      <c r="H92" s="73"/>
      <c r="I92" s="118"/>
      <c r="J92" s="118"/>
      <c r="K92" s="118"/>
    </row>
    <row r="93" spans="2:4" ht="12.75">
      <c r="B93" s="73"/>
      <c r="C93" s="93" t="s">
        <v>174</v>
      </c>
      <c r="D93" s="93" t="str">
        <f>Translations!$B$159</f>
        <v>Nurodykite susirašinėjimo adresą</v>
      </c>
    </row>
    <row r="94" spans="2:11" ht="27" customHeight="1">
      <c r="B94" s="119"/>
      <c r="C94" s="120"/>
      <c r="D94" s="428" t="str">
        <f>Translations!$B$161</f>
        <v>Turite nurodyti adresą, kuriuo jums būtų galima siųsti pranešimus ar kitus dokumentus, susijusius su ES apyvartinių taršos leidimų prekybos sistema. Nurodykite e. pašto adresą ir pašto adresą, jei yra, administruojančioje valstybėje narėje.</v>
      </c>
      <c r="E94" s="428"/>
      <c r="F94" s="428"/>
      <c r="G94" s="428"/>
      <c r="H94" s="428"/>
      <c r="I94" s="428"/>
      <c r="J94" s="428"/>
      <c r="K94" s="428"/>
    </row>
    <row r="95" spans="2:11" ht="12.75">
      <c r="B95" s="73"/>
      <c r="C95" s="121"/>
      <c r="G95" s="93" t="str">
        <f>Translations!$B$151</f>
        <v>Prievardis</v>
      </c>
      <c r="H95" s="122"/>
      <c r="I95" s="416" t="s">
        <v>697</v>
      </c>
      <c r="J95" s="417"/>
      <c r="K95" s="418"/>
    </row>
    <row r="96" spans="2:11" ht="12.75">
      <c r="B96" s="73"/>
      <c r="C96" s="121"/>
      <c r="D96" s="93"/>
      <c r="E96" s="95"/>
      <c r="G96" s="93" t="str">
        <f>Translations!$B$152</f>
        <v>Vardas</v>
      </c>
      <c r="H96" s="122"/>
      <c r="I96" s="416"/>
      <c r="J96" s="417"/>
      <c r="K96" s="418"/>
    </row>
    <row r="97" spans="2:11" ht="12.75">
      <c r="B97" s="73"/>
      <c r="C97" s="121"/>
      <c r="D97" s="93"/>
      <c r="E97" s="95"/>
      <c r="G97" s="93" t="str">
        <f>Translations!$B$153</f>
        <v>Pavardė</v>
      </c>
      <c r="H97" s="122"/>
      <c r="I97" s="416"/>
      <c r="J97" s="417"/>
      <c r="K97" s="418"/>
    </row>
    <row r="98" spans="2:11" ht="12.75">
      <c r="B98" s="73"/>
      <c r="C98" s="123"/>
      <c r="E98" s="95"/>
      <c r="G98" s="93" t="str">
        <f>Translations!$B$157</f>
        <v>E. pašto adresas</v>
      </c>
      <c r="H98" s="122"/>
      <c r="I98" s="416"/>
      <c r="J98" s="417"/>
      <c r="K98" s="418"/>
    </row>
    <row r="99" spans="3:11" ht="12.75">
      <c r="C99" s="95"/>
      <c r="E99" s="95"/>
      <c r="F99" s="95"/>
      <c r="G99" s="93" t="str">
        <f>Translations!$B$156</f>
        <v>Telefono numeris</v>
      </c>
      <c r="I99" s="416"/>
      <c r="J99" s="417"/>
      <c r="K99" s="418"/>
    </row>
    <row r="100" spans="2:11" ht="12.75">
      <c r="B100" s="73"/>
      <c r="C100" s="121"/>
      <c r="G100" s="124" t="str">
        <f>Translations!$B$162</f>
        <v>1 adreso eilutė</v>
      </c>
      <c r="H100" s="124"/>
      <c r="I100" s="416"/>
      <c r="J100" s="417"/>
      <c r="K100" s="418"/>
    </row>
    <row r="101" spans="2:11" ht="12.75">
      <c r="B101" s="73"/>
      <c r="C101" s="125"/>
      <c r="G101" s="124" t="str">
        <f>Translations!$B$163</f>
        <v>2 adreso eilutė</v>
      </c>
      <c r="H101" s="124"/>
      <c r="I101" s="416"/>
      <c r="J101" s="417"/>
      <c r="K101" s="418"/>
    </row>
    <row r="102" spans="2:11" ht="12.75">
      <c r="B102" s="73"/>
      <c r="C102" s="125"/>
      <c r="G102" s="124" t="str">
        <f>Translations!$B$164</f>
        <v>Miestas</v>
      </c>
      <c r="H102" s="124"/>
      <c r="I102" s="416"/>
      <c r="J102" s="417"/>
      <c r="K102" s="418"/>
    </row>
    <row r="103" spans="2:11" ht="12.75">
      <c r="B103" s="73"/>
      <c r="C103" s="125"/>
      <c r="G103" s="124" t="str">
        <f>Translations!$B$165</f>
        <v>Valstybė / provincija / regionas</v>
      </c>
      <c r="H103" s="124"/>
      <c r="I103" s="416"/>
      <c r="J103" s="417"/>
      <c r="K103" s="418"/>
    </row>
    <row r="104" spans="2:11" ht="12.75">
      <c r="B104" s="73"/>
      <c r="C104" s="125"/>
      <c r="G104" s="124" t="str">
        <f>Translations!$B$166</f>
        <v>Pašto kodas</v>
      </c>
      <c r="H104" s="124"/>
      <c r="I104" s="416"/>
      <c r="J104" s="417"/>
      <c r="K104" s="418"/>
    </row>
    <row r="105" spans="2:11" ht="12.75">
      <c r="B105" s="73"/>
      <c r="C105" s="125"/>
      <c r="G105" s="124" t="str">
        <f>Translations!$B$167</f>
        <v>Valstybė</v>
      </c>
      <c r="H105" s="124"/>
      <c r="I105" s="416" t="s">
        <v>697</v>
      </c>
      <c r="J105" s="417"/>
      <c r="K105" s="418"/>
    </row>
    <row r="106" spans="2:11" ht="12.75">
      <c r="B106" s="73"/>
      <c r="C106" s="125"/>
      <c r="D106" s="93"/>
      <c r="E106" s="95"/>
      <c r="F106" s="95"/>
      <c r="G106" s="126"/>
      <c r="H106" s="126"/>
      <c r="I106" s="118"/>
      <c r="J106" s="118"/>
      <c r="K106" s="118"/>
    </row>
    <row r="107" spans="4:8" ht="12.75">
      <c r="D107" s="427" t="str">
        <f>Translations!$B$168</f>
        <v>&lt;&lt;&lt;Paspaudę čia pateksite į tolesnį skirsnį&gt;&gt;&gt;</v>
      </c>
      <c r="E107" s="427"/>
      <c r="F107" s="427"/>
      <c r="G107" s="427"/>
      <c r="H107" s="427"/>
    </row>
    <row r="115" ht="15.75">
      <c r="B115" s="127"/>
    </row>
  </sheetData>
  <sheetProtection sheet="1" objects="1" scenarios="1" formatCells="0" formatColumns="0" formatRows="0"/>
  <mergeCells count="93">
    <mergeCell ref="D18:K18"/>
    <mergeCell ref="D17:H17"/>
    <mergeCell ref="D11:H11"/>
    <mergeCell ref="I32:K32"/>
    <mergeCell ref="D32:H32"/>
    <mergeCell ref="D66:K66"/>
    <mergeCell ref="I13:K13"/>
    <mergeCell ref="D13:H13"/>
    <mergeCell ref="D33:K33"/>
    <mergeCell ref="I36:K36"/>
    <mergeCell ref="D40:K40"/>
    <mergeCell ref="I15:K15"/>
    <mergeCell ref="D20:K20"/>
    <mergeCell ref="D67:K67"/>
    <mergeCell ref="D29:K29"/>
    <mergeCell ref="D27:H27"/>
    <mergeCell ref="D26:K26"/>
    <mergeCell ref="I27:K27"/>
    <mergeCell ref="D24:H25"/>
    <mergeCell ref="I24:K24"/>
    <mergeCell ref="D23:K23"/>
    <mergeCell ref="D14:K14"/>
    <mergeCell ref="D16:K16"/>
    <mergeCell ref="C3:K3"/>
    <mergeCell ref="I21:K21"/>
    <mergeCell ref="I7:K7"/>
    <mergeCell ref="D10:K10"/>
    <mergeCell ref="D7:G7"/>
    <mergeCell ref="I11:K11"/>
    <mergeCell ref="D15:H15"/>
    <mergeCell ref="D19:K19"/>
    <mergeCell ref="D79:K79"/>
    <mergeCell ref="D69:K69"/>
    <mergeCell ref="I101:K101"/>
    <mergeCell ref="I82:K82"/>
    <mergeCell ref="I100:K100"/>
    <mergeCell ref="I68:K68"/>
    <mergeCell ref="I70:K70"/>
    <mergeCell ref="D72:K72"/>
    <mergeCell ref="D77:K77"/>
    <mergeCell ref="D75:K75"/>
    <mergeCell ref="D80:K80"/>
    <mergeCell ref="I88:K88"/>
    <mergeCell ref="I87:K87"/>
    <mergeCell ref="D91:K91"/>
    <mergeCell ref="I89:K89"/>
    <mergeCell ref="I85:K85"/>
    <mergeCell ref="I105:K105"/>
    <mergeCell ref="I98:K98"/>
    <mergeCell ref="I102:K102"/>
    <mergeCell ref="I103:K103"/>
    <mergeCell ref="I99:K99"/>
    <mergeCell ref="D94:K94"/>
    <mergeCell ref="D59:K59"/>
    <mergeCell ref="I54:K54"/>
    <mergeCell ref="I55:K55"/>
    <mergeCell ref="D107:H107"/>
    <mergeCell ref="I95:K95"/>
    <mergeCell ref="I96:K96"/>
    <mergeCell ref="I83:K83"/>
    <mergeCell ref="I84:K84"/>
    <mergeCell ref="I104:K104"/>
    <mergeCell ref="I97:K97"/>
    <mergeCell ref="D64:K64"/>
    <mergeCell ref="I47:K47"/>
    <mergeCell ref="I50:K50"/>
    <mergeCell ref="I51:K51"/>
    <mergeCell ref="I42:K42"/>
    <mergeCell ref="D58:K58"/>
    <mergeCell ref="D49:K49"/>
    <mergeCell ref="I56:K56"/>
    <mergeCell ref="I53:K53"/>
    <mergeCell ref="I52:K52"/>
    <mergeCell ref="D8:K8"/>
    <mergeCell ref="I17:K17"/>
    <mergeCell ref="D30:H30"/>
    <mergeCell ref="I37:K37"/>
    <mergeCell ref="D21:H21"/>
    <mergeCell ref="D60:K60"/>
    <mergeCell ref="I43:K43"/>
    <mergeCell ref="I44:K44"/>
    <mergeCell ref="I45:K45"/>
    <mergeCell ref="I46:K46"/>
    <mergeCell ref="D61:K61"/>
    <mergeCell ref="D62:K62"/>
    <mergeCell ref="D73:K73"/>
    <mergeCell ref="D74:K74"/>
    <mergeCell ref="I71:K71"/>
    <mergeCell ref="I30:K30"/>
    <mergeCell ref="D34:K34"/>
    <mergeCell ref="I41:K41"/>
    <mergeCell ref="I35:K35"/>
    <mergeCell ref="I38:K38"/>
  </mergeCells>
  <conditionalFormatting sqref="D27:H27">
    <cfRule type="expression" priority="5" dxfId="1" stopIfTrue="1">
      <formula>IF(I24="",0,IF(I24="n/a",0,1))</formula>
    </cfRule>
  </conditionalFormatting>
  <conditionalFormatting sqref="D60:F60 I41:K47 I35:K38 I24:K24 I32:K32 I30:K30 I21:K21 I50:K56 I68:K68 I70:K71 I95:I105">
    <cfRule type="expression" priority="6" dxfId="9" stopIfTrue="1">
      <formula>(CNTR_PrimaryMP=2)</formula>
    </cfRule>
  </conditionalFormatting>
  <conditionalFormatting sqref="I27">
    <cfRule type="expression" priority="7" dxfId="9" stopIfTrue="1">
      <formula>(CNTR_PrimaryMP=2)</formula>
    </cfRule>
    <cfRule type="expression" priority="8" dxfId="9" stopIfTrue="1">
      <formula>IF($I$24="",0,IF($I$24="n/a",0,1))</formula>
    </cfRule>
  </conditionalFormatting>
  <conditionalFormatting sqref="D69:K69">
    <cfRule type="expression" priority="9" dxfId="1" stopIfTrue="1">
      <formula>(CNTR_Commercial=3)</formula>
    </cfRule>
    <cfRule type="expression" priority="10" dxfId="5" stopIfTrue="1">
      <formula>(CNTR_Commercial=2)</formula>
    </cfRule>
  </conditionalFormatting>
  <conditionalFormatting sqref="D19:K19 D91:K91">
    <cfRule type="expression" priority="11" dxfId="1" stopIfTrue="1">
      <formula>(CNTR_PrimaryMP=1)</formula>
    </cfRule>
  </conditionalFormatting>
  <conditionalFormatting sqref="D61:F62">
    <cfRule type="expression" priority="3" dxfId="9" stopIfTrue="1">
      <formula>(CNTR_PrimaryMP=2)</formula>
    </cfRule>
  </conditionalFormatting>
  <conditionalFormatting sqref="D73:F73">
    <cfRule type="expression" priority="2" dxfId="9" stopIfTrue="1">
      <formula>($M$13=2)</formula>
    </cfRule>
  </conditionalFormatting>
  <conditionalFormatting sqref="D74:F75">
    <cfRule type="expression" priority="1" dxfId="9" stopIfTrue="1">
      <formula>($M$13=2)</formula>
    </cfRule>
  </conditionalFormatting>
  <dataValidations count="11">
    <dataValidation type="list" allowBlank="1" showInputMessage="1" showErrorMessage="1" sqref="I105:K105 I55:K55 I46:K46">
      <formula1>worldcountries</formula1>
    </dataValidation>
    <dataValidation type="list" allowBlank="1" showInputMessage="1" showErrorMessage="1" sqref="I95:K95 I82">
      <formula1>Title</formula1>
    </dataValidation>
    <dataValidation type="list" allowBlank="1" showInputMessage="1" showErrorMessage="1" sqref="I68:K68">
      <formula1>opstatus</formula1>
    </dataValidation>
    <dataValidation type="list" allowBlank="1" showInputMessage="1" showErrorMessage="1" sqref="I70:K70">
      <formula1>flighttypes</formula1>
    </dataValidation>
    <dataValidation type="list" allowBlank="1" showInputMessage="1" showErrorMessage="1" sqref="I71:K71">
      <formula1>operationsscope</formula1>
    </dataValidation>
    <dataValidation type="list" allowBlank="1" showInputMessage="1" showErrorMessage="1" sqref="I30:K30">
      <formula1>memberstates</formula1>
    </dataValidation>
    <dataValidation type="list" allowBlank="1" showInputMessage="1" showErrorMessage="1" sqref="I38:K38 I36:K36">
      <formula1>aviationauthorities</formula1>
    </dataValidation>
    <dataValidation type="list" allowBlank="1" showInputMessage="1" showErrorMessage="1" sqref="I24:K24 I27">
      <formula1>notapplicable</formula1>
    </dataValidation>
    <dataValidation type="list" allowBlank="1" showInputMessage="1" showErrorMessage="1" sqref="I32:K32">
      <formula1>CompetentAuthorities</formula1>
    </dataValidation>
    <dataValidation type="list" allowBlank="1" showInputMessage="1" showErrorMessage="1" sqref="I13:K13">
      <formula1>SelectPrimaryInfoSource</formula1>
    </dataValidation>
    <dataValidation type="list" allowBlank="1" showInputMessage="1" showErrorMessage="1" sqref="I15:K15">
      <formula1>NewUpdate</formula1>
    </dataValidation>
  </dataValidations>
  <hyperlinks>
    <hyperlink ref="D107:H107" location="'Emission sources'!A1" display="&lt;&lt;&lt; Click here to proceed to section 4 &quot;Emission sources&quot; &gt;&gt;&gt;"/>
    <hyperlink ref="D19:G19" location="'Identification and description'!H74" display="'Identification and description'!H74"/>
    <hyperlink ref="D91:G91" location="'Tonne-kilometres'!A1" display="'Tonne-kilometres'!A1"/>
    <hyperlink ref="D91:K91" location="'Emission sources'!A1" display="&lt;&lt;&lt; If you have selected the t-km monitoring plan under 2(c), click here to proceed to section 5 &gt;&gt;&gt;"/>
    <hyperlink ref="D19:K19" location="'Identification and description'!B78" display="&lt;&lt;&lt; If you have selected the annual emissions monitoring plan under 2(c), click here to proceed to section 3a &gt;&gt;&gt;"/>
  </hyperlinks>
  <printOptions/>
  <pageMargins left="0.7874015748031497" right="0.7874015748031497" top="0.7874015748031497" bottom="0.7874015748031497" header="0.3937007874015748" footer="0.3937007874015748"/>
  <pageSetup fitToHeight="4" fitToWidth="1" horizontalDpi="600" verticalDpi="600" orientation="portrait" paperSize="9" scale="82" r:id="rId1"/>
  <headerFooter alignWithMargins="0">
    <oddHeader>&amp;CPuslapių &amp;P iš &amp;N&amp;R&amp;D</oddHeader>
  </headerFooter>
  <rowBreaks count="2" manualBreakCount="2">
    <brk id="48" max="255" man="1"/>
    <brk id="76"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RBI83"/>
  <sheetViews>
    <sheetView showGridLines="0" zoomScaleSheetLayoutView="100" zoomScalePageLayoutView="0" workbookViewId="0" topLeftCell="B2">
      <selection activeCell="C3" sqref="C3:I3"/>
    </sheetView>
  </sheetViews>
  <sheetFormatPr defaultColWidth="10.7109375" defaultRowHeight="12.75"/>
  <cols>
    <col min="1" max="1" width="3.28125" style="234" hidden="1" customWidth="1"/>
    <col min="2" max="2" width="3.28125" style="99" customWidth="1"/>
    <col min="3" max="3" width="4.140625" style="99" customWidth="1"/>
    <col min="4" max="9" width="10.7109375" style="99" customWidth="1"/>
    <col min="10" max="14" width="6.7109375" style="99" customWidth="1"/>
    <col min="15" max="15" width="4.7109375" style="79" customWidth="1"/>
    <col min="16" max="16" width="10.7109375" style="100" hidden="1" customWidth="1"/>
    <col min="17" max="16384" width="10.7109375" style="99" customWidth="1"/>
  </cols>
  <sheetData>
    <row r="1" spans="1:16" s="234" customFormat="1" ht="12.75" hidden="1">
      <c r="A1" s="234" t="s">
        <v>345</v>
      </c>
      <c r="P1" s="234" t="s">
        <v>345</v>
      </c>
    </row>
    <row r="2" ht="12.75"/>
    <row r="3" spans="3:16" ht="18" customHeight="1">
      <c r="C3" s="474" t="str">
        <f>Translations!$B$169</f>
        <v>TARŠOS ŠALTINIAI ir ORLAIVIŲ PARKO CHARAKTERISTIKOS</v>
      </c>
      <c r="D3" s="474"/>
      <c r="E3" s="474"/>
      <c r="F3" s="474"/>
      <c r="G3" s="335"/>
      <c r="H3" s="335"/>
      <c r="I3" s="335"/>
      <c r="J3" s="2"/>
      <c r="K3" s="2"/>
      <c r="L3" s="2"/>
      <c r="M3" s="2"/>
      <c r="N3" s="2"/>
      <c r="P3" s="128" t="s">
        <v>162</v>
      </c>
    </row>
    <row r="4" spans="3:14" ht="18" customHeight="1">
      <c r="C4" s="1"/>
      <c r="D4" s="1"/>
      <c r="E4" s="1"/>
      <c r="F4" s="1"/>
      <c r="G4" s="1"/>
      <c r="H4" s="1"/>
      <c r="I4" s="1"/>
      <c r="J4" s="1"/>
      <c r="K4" s="1"/>
      <c r="L4" s="1"/>
      <c r="M4" s="1"/>
      <c r="N4" s="1"/>
    </row>
    <row r="5" spans="3:15" ht="15.75">
      <c r="C5" s="114">
        <v>4</v>
      </c>
      <c r="D5" s="114" t="str">
        <f>Translations!$B$170</f>
        <v>Apie jūsų veiklą</v>
      </c>
      <c r="E5" s="114"/>
      <c r="F5" s="114"/>
      <c r="G5" s="114"/>
      <c r="H5" s="114"/>
      <c r="I5" s="114"/>
      <c r="J5" s="114"/>
      <c r="K5" s="114"/>
      <c r="L5" s="114"/>
      <c r="M5" s="114"/>
      <c r="N5" s="114"/>
      <c r="O5" s="129"/>
    </row>
    <row r="6" spans="1:16" s="131" customFormat="1" ht="15.75">
      <c r="A6" s="235"/>
      <c r="B6" s="117"/>
      <c r="C6" s="130"/>
      <c r="D6" s="130"/>
      <c r="E6" s="130"/>
      <c r="F6" s="130"/>
      <c r="G6" s="130"/>
      <c r="H6" s="130"/>
      <c r="N6" s="130"/>
      <c r="O6" s="130"/>
      <c r="P6" s="100"/>
    </row>
    <row r="7" spans="1:16" s="131" customFormat="1" ht="15.75">
      <c r="A7" s="235"/>
      <c r="C7" s="130"/>
      <c r="D7" s="130" t="str">
        <f>Translations!$B$171</f>
        <v>2 skirsnio c punkte jūs pasirinkote</v>
      </c>
      <c r="E7" s="130"/>
      <c r="H7" s="464" t="str">
        <f>IF(ISBLANK('Identification and description'!$I$13),"---",'Identification and description'!$I$13)</f>
        <v>---</v>
      </c>
      <c r="I7" s="465"/>
      <c r="J7" s="466"/>
      <c r="K7" s="466"/>
      <c r="L7" s="466"/>
      <c r="M7" s="467"/>
      <c r="N7" s="468"/>
      <c r="O7" s="130"/>
      <c r="P7" s="132"/>
    </row>
    <row r="8" spans="1:16" s="131" customFormat="1" ht="15.75">
      <c r="A8" s="235"/>
      <c r="C8" s="130"/>
      <c r="D8" s="133"/>
      <c r="E8" s="133"/>
      <c r="F8" s="133"/>
      <c r="G8" s="133"/>
      <c r="H8" s="133"/>
      <c r="I8" s="133"/>
      <c r="J8" s="133"/>
      <c r="K8" s="133"/>
      <c r="L8" s="133"/>
      <c r="M8" s="133"/>
      <c r="N8" s="133"/>
      <c r="O8" s="130"/>
      <c r="P8" s="134"/>
    </row>
    <row r="9" spans="1:16" s="79" customFormat="1" ht="15.75" customHeight="1">
      <c r="A9" s="234"/>
      <c r="B9" s="17"/>
      <c r="C9" s="94" t="s">
        <v>171</v>
      </c>
      <c r="D9" s="452" t="str">
        <f>Translations!$B$172</f>
        <v>Prašome nurodyti orlaivių, kuriuos orlaivio naudotojas naudojo tuo metu, kai teikė šį apskaitos planą, tipus.</v>
      </c>
      <c r="E9" s="452"/>
      <c r="F9" s="452"/>
      <c r="G9" s="452"/>
      <c r="H9" s="452"/>
      <c r="I9" s="452"/>
      <c r="J9" s="436"/>
      <c r="K9" s="436"/>
      <c r="L9" s="436"/>
      <c r="M9" s="436"/>
      <c r="N9" s="436"/>
      <c r="O9" s="129"/>
      <c r="P9" s="132"/>
    </row>
    <row r="10" spans="1:16" s="79" customFormat="1" ht="37.5" customHeight="1">
      <c r="A10" s="234"/>
      <c r="B10" s="62"/>
      <c r="C10" s="94"/>
      <c r="D10" s="463" t="str">
        <f>Translations!$B$173</f>
        <v>Sąraše turėtų būti nurodyti visų orlaivių, kuriuos eksploatuojate šio stebėsenos plano pateikimo metu, tipai (ICAO orlaivių tipų kodais, nurodytais dokumente 8643), ir kiekvieno tipo orlaivių skaičius, įskaitant nuosavus ir išsinuomotus orlaivius. Turite išvardyti tik tų tipų orlaivius, kurie naudojami vykdyti veiklai, kuriai taikomas ES ATLPS direktyvos I priedas.</v>
      </c>
      <c r="E10" s="463"/>
      <c r="F10" s="463"/>
      <c r="G10" s="463"/>
      <c r="H10" s="463"/>
      <c r="I10" s="463"/>
      <c r="J10" s="436"/>
      <c r="K10" s="436"/>
      <c r="L10" s="436"/>
      <c r="M10" s="436"/>
      <c r="N10" s="436"/>
      <c r="O10" s="129"/>
      <c r="P10" s="132"/>
    </row>
    <row r="11" spans="1:16" s="79" customFormat="1" ht="39.75" customHeight="1">
      <c r="A11" s="234"/>
      <c r="B11" s="62"/>
      <c r="C11" s="94"/>
      <c r="D11" s="463" t="str">
        <f>Translations!$B$174</f>
        <v>Į antrąją skiltį galite įrašyti to orlaivio tipo potipius, jei tai svarbu nustatant stebėsenos metodiką. Tai gali būti naudinga, pvz., jei skirtingų tipų orlaiviuose skiriasi matavimo sistemos, duomenų perdavimo sistemos (pvz., ACARS) ir kt.</v>
      </c>
      <c r="E11" s="463"/>
      <c r="F11" s="463"/>
      <c r="G11" s="463"/>
      <c r="H11" s="463"/>
      <c r="I11" s="463"/>
      <c r="J11" s="436"/>
      <c r="K11" s="436"/>
      <c r="L11" s="436"/>
      <c r="M11" s="436"/>
      <c r="N11" s="436"/>
      <c r="O11" s="129"/>
      <c r="P11" s="132"/>
    </row>
    <row r="12" spans="1:16" s="79" customFormat="1" ht="42" customHeight="1">
      <c r="A12" s="234"/>
      <c r="B12" s="62"/>
      <c r="C12" s="94"/>
      <c r="D12" s="475" t="str">
        <f>Translations!$B$789</f>
        <v>Pastaba. Ši informacija taip pat turi būti įrašyta į atitinkamą metinį išmetamųjų ŠESD stebėsenos planą. Tačiau išmetamųjų ŠESD stebėsenai reikia daugiau informacijos. Todėl primygtinai rekomenduojama išmetamųjų ŠESD stebėsenos planą laikyti pagrindiniu dokumentu. Jūsų darbo apimtis gali sumažėti, jei pateiksite nuorodas iš čia į metinį išmetamųjų ŠESD SP.</v>
      </c>
      <c r="E12" s="475"/>
      <c r="F12" s="475"/>
      <c r="G12" s="475"/>
      <c r="H12" s="475"/>
      <c r="I12" s="475"/>
      <c r="J12" s="367"/>
      <c r="K12" s="367"/>
      <c r="L12" s="367"/>
      <c r="M12" s="367"/>
      <c r="N12" s="367"/>
      <c r="O12" s="129"/>
      <c r="P12" s="132"/>
    </row>
    <row r="13" spans="1:16" s="17" customFormat="1" ht="3.75" customHeight="1">
      <c r="A13" s="233"/>
      <c r="C13" s="94"/>
      <c r="D13" s="93"/>
      <c r="G13" s="109"/>
      <c r="H13" s="109"/>
      <c r="O13" s="135"/>
      <c r="P13" s="90"/>
    </row>
    <row r="14" spans="1:16" s="17" customFormat="1" ht="12.75">
      <c r="A14" s="233"/>
      <c r="C14" s="94"/>
      <c r="D14" s="93" t="str">
        <f>Translations!$B$177</f>
        <v>Stebėsenos plano pateikimo data</v>
      </c>
      <c r="H14" s="476"/>
      <c r="I14" s="477"/>
      <c r="O14" s="135"/>
      <c r="P14" s="90"/>
    </row>
    <row r="15" spans="1:16" s="17" customFormat="1" ht="3.75" customHeight="1">
      <c r="A15" s="233"/>
      <c r="C15" s="94"/>
      <c r="D15" s="93"/>
      <c r="G15" s="109"/>
      <c r="H15" s="109"/>
      <c r="O15" s="135"/>
      <c r="P15" s="90"/>
    </row>
    <row r="16" spans="1:16" s="79" customFormat="1" ht="38.25" customHeight="1">
      <c r="A16" s="234"/>
      <c r="B16" s="62"/>
      <c r="C16" s="94"/>
      <c r="D16" s="482" t="str">
        <f>Translations!$B$790</f>
        <v>Bendrinis orlaivio tipas 
(ICAO orlaivio tipo žymuo)</v>
      </c>
      <c r="E16" s="482"/>
      <c r="F16" s="483"/>
      <c r="G16" s="483"/>
      <c r="H16" s="482" t="str">
        <f>Translations!$B$791</f>
        <v>Potipis (neprivaloma)</v>
      </c>
      <c r="I16" s="482"/>
      <c r="J16" s="483"/>
      <c r="K16" s="483"/>
      <c r="L16" s="482" t="str">
        <f>Translations!$B$792</f>
        <v>Plano pateikimo metu eksploatuojamų orlaivių skaičius</v>
      </c>
      <c r="M16" s="482"/>
      <c r="N16" s="483"/>
      <c r="O16" s="129"/>
      <c r="P16" s="100"/>
    </row>
    <row r="17" spans="1:16" s="79" customFormat="1" ht="15.75">
      <c r="A17" s="234"/>
      <c r="B17" s="17"/>
      <c r="C17" s="94"/>
      <c r="D17" s="461"/>
      <c r="E17" s="461"/>
      <c r="F17" s="462"/>
      <c r="G17" s="462"/>
      <c r="H17" s="461"/>
      <c r="I17" s="461"/>
      <c r="J17" s="462"/>
      <c r="K17" s="462"/>
      <c r="L17" s="480"/>
      <c r="M17" s="480"/>
      <c r="N17" s="481"/>
      <c r="O17" s="129"/>
      <c r="P17" s="100"/>
    </row>
    <row r="18" spans="1:16" s="79" customFormat="1" ht="15.75">
      <c r="A18" s="234"/>
      <c r="B18" s="17"/>
      <c r="C18" s="94"/>
      <c r="D18" s="461"/>
      <c r="E18" s="461"/>
      <c r="F18" s="462"/>
      <c r="G18" s="462"/>
      <c r="H18" s="461"/>
      <c r="I18" s="461"/>
      <c r="J18" s="462"/>
      <c r="K18" s="462"/>
      <c r="L18" s="480"/>
      <c r="M18" s="480"/>
      <c r="N18" s="481"/>
      <c r="O18" s="129"/>
      <c r="P18" s="100"/>
    </row>
    <row r="19" spans="1:16" s="79" customFormat="1" ht="15.75">
      <c r="A19" s="234"/>
      <c r="B19" s="17"/>
      <c r="C19" s="94"/>
      <c r="D19" s="461"/>
      <c r="E19" s="461"/>
      <c r="F19" s="462"/>
      <c r="G19" s="462"/>
      <c r="H19" s="461"/>
      <c r="I19" s="461"/>
      <c r="J19" s="462"/>
      <c r="K19" s="462"/>
      <c r="L19" s="480"/>
      <c r="M19" s="480"/>
      <c r="N19" s="481"/>
      <c r="O19" s="129"/>
      <c r="P19" s="100"/>
    </row>
    <row r="20" spans="1:16" s="79" customFormat="1" ht="15.75">
      <c r="A20" s="234"/>
      <c r="B20" s="17"/>
      <c r="C20" s="94"/>
      <c r="D20" s="461"/>
      <c r="E20" s="461"/>
      <c r="F20" s="462"/>
      <c r="G20" s="462"/>
      <c r="H20" s="461"/>
      <c r="I20" s="461"/>
      <c r="J20" s="462"/>
      <c r="K20" s="462"/>
      <c r="L20" s="480"/>
      <c r="M20" s="480"/>
      <c r="N20" s="481"/>
      <c r="O20" s="129"/>
      <c r="P20" s="100"/>
    </row>
    <row r="21" spans="1:16" s="79" customFormat="1" ht="15.75">
      <c r="A21" s="234"/>
      <c r="B21" s="17"/>
      <c r="C21" s="94"/>
      <c r="D21" s="461"/>
      <c r="E21" s="461"/>
      <c r="F21" s="462"/>
      <c r="G21" s="462"/>
      <c r="H21" s="461"/>
      <c r="I21" s="461"/>
      <c r="J21" s="462"/>
      <c r="K21" s="462"/>
      <c r="L21" s="480"/>
      <c r="M21" s="480"/>
      <c r="N21" s="481"/>
      <c r="O21" s="129"/>
      <c r="P21" s="100"/>
    </row>
    <row r="22" spans="1:16" s="79" customFormat="1" ht="15.75">
      <c r="A22" s="234"/>
      <c r="B22" s="17"/>
      <c r="C22" s="94"/>
      <c r="D22" s="461"/>
      <c r="E22" s="461"/>
      <c r="F22" s="462"/>
      <c r="G22" s="462"/>
      <c r="H22" s="461"/>
      <c r="I22" s="461"/>
      <c r="J22" s="462"/>
      <c r="K22" s="462"/>
      <c r="L22" s="480"/>
      <c r="M22" s="480"/>
      <c r="N22" s="481"/>
      <c r="O22" s="129"/>
      <c r="P22" s="100"/>
    </row>
    <row r="23" spans="1:16" s="79" customFormat="1" ht="15.75">
      <c r="A23" s="234"/>
      <c r="B23" s="17"/>
      <c r="C23" s="94"/>
      <c r="D23" s="461"/>
      <c r="E23" s="461"/>
      <c r="F23" s="462"/>
      <c r="G23" s="462"/>
      <c r="H23" s="461"/>
      <c r="I23" s="461"/>
      <c r="J23" s="462"/>
      <c r="K23" s="462"/>
      <c r="L23" s="480"/>
      <c r="M23" s="480"/>
      <c r="N23" s="481"/>
      <c r="O23" s="129"/>
      <c r="P23" s="100"/>
    </row>
    <row r="24" spans="1:16" s="79" customFormat="1" ht="15.75">
      <c r="A24" s="234"/>
      <c r="B24" s="17"/>
      <c r="C24" s="94"/>
      <c r="D24" s="461"/>
      <c r="E24" s="461"/>
      <c r="F24" s="462"/>
      <c r="G24" s="462"/>
      <c r="H24" s="461"/>
      <c r="I24" s="461"/>
      <c r="J24" s="462"/>
      <c r="K24" s="462"/>
      <c r="L24" s="480"/>
      <c r="M24" s="480"/>
      <c r="N24" s="481"/>
      <c r="O24" s="129"/>
      <c r="P24" s="100"/>
    </row>
    <row r="25" spans="1:16" s="79" customFormat="1" ht="15.75">
      <c r="A25" s="234"/>
      <c r="B25" s="17"/>
      <c r="C25" s="94"/>
      <c r="D25" s="461"/>
      <c r="E25" s="461"/>
      <c r="F25" s="462"/>
      <c r="G25" s="462"/>
      <c r="H25" s="461"/>
      <c r="I25" s="461"/>
      <c r="J25" s="462"/>
      <c r="K25" s="462"/>
      <c r="L25" s="480"/>
      <c r="M25" s="480"/>
      <c r="N25" s="481"/>
      <c r="O25" s="129"/>
      <c r="P25" s="100"/>
    </row>
    <row r="26" spans="1:16" s="79" customFormat="1" ht="15.75">
      <c r="A26" s="234"/>
      <c r="B26" s="17"/>
      <c r="C26" s="94"/>
      <c r="D26" s="461"/>
      <c r="E26" s="461"/>
      <c r="F26" s="462"/>
      <c r="G26" s="462"/>
      <c r="H26" s="461"/>
      <c r="I26" s="461"/>
      <c r="J26" s="462"/>
      <c r="K26" s="462"/>
      <c r="L26" s="480"/>
      <c r="M26" s="480"/>
      <c r="N26" s="481"/>
      <c r="O26" s="129"/>
      <c r="P26" s="100"/>
    </row>
    <row r="27" spans="1:16" s="17" customFormat="1" ht="38.25" customHeight="1">
      <c r="A27" s="233"/>
      <c r="C27" s="94"/>
      <c r="D27" s="478" t="str">
        <f>Translations!$B$186</f>
        <v>Jei reikia, įterpkite daugiau eilučių. Šiuo tikslu rekomenduojama nukopijuoti visą aukščiau esančią eilutę ir paspaudus dešinįjį pelės klavišą pasirinkti komandą „insert copied cells“. Jeigu naudosite komandą „insert line“, nėra garantijos, kad ji bus tinkamo formato.</v>
      </c>
      <c r="E27" s="478"/>
      <c r="F27" s="478"/>
      <c r="G27" s="478"/>
      <c r="H27" s="478"/>
      <c r="I27" s="478"/>
      <c r="J27" s="479"/>
      <c r="K27" s="479"/>
      <c r="L27" s="479"/>
      <c r="M27" s="479"/>
      <c r="N27" s="479"/>
      <c r="O27" s="136"/>
      <c r="P27" s="90"/>
    </row>
    <row r="28" spans="1:16" s="17" customFormat="1" ht="12.75">
      <c r="A28" s="233"/>
      <c r="C28" s="94"/>
      <c r="D28" s="472" t="str">
        <f>Translations!$B$187</f>
        <v>Tik labai didelių orlaivių parkų atveju turėtumėte pateikti šį sąrašą kaip atskirą šio failo lapą.</v>
      </c>
      <c r="E28" s="472"/>
      <c r="F28" s="472"/>
      <c r="G28" s="472"/>
      <c r="H28" s="472"/>
      <c r="I28" s="472"/>
      <c r="J28" s="473"/>
      <c r="K28" s="473"/>
      <c r="L28" s="473"/>
      <c r="M28" s="473"/>
      <c r="N28" s="473"/>
      <c r="O28" s="136"/>
      <c r="P28" s="90"/>
    </row>
    <row r="29" spans="1:16" s="79" customFormat="1" ht="15.75">
      <c r="A29" s="234"/>
      <c r="B29" s="17"/>
      <c r="C29" s="94"/>
      <c r="D29" s="137"/>
      <c r="E29" s="137"/>
      <c r="F29" s="137"/>
      <c r="G29" s="137"/>
      <c r="H29" s="137"/>
      <c r="I29" s="137"/>
      <c r="J29" s="137"/>
      <c r="K29" s="137"/>
      <c r="L29" s="137"/>
      <c r="M29" s="137"/>
      <c r="N29" s="137"/>
      <c r="O29" s="129"/>
      <c r="P29" s="132"/>
    </row>
    <row r="30" spans="1:16" s="79" customFormat="1" ht="15.75" customHeight="1">
      <c r="A30" s="234"/>
      <c r="B30" s="17"/>
      <c r="C30" s="94" t="s">
        <v>174</v>
      </c>
      <c r="D30" s="452" t="str">
        <f>Translations!$B$188</f>
        <v>Pateikite orientacinį kitų numatomų eksploatuoti orlaivių tipų sąrašą.</v>
      </c>
      <c r="E30" s="452"/>
      <c r="F30" s="452"/>
      <c r="G30" s="452"/>
      <c r="H30" s="452"/>
      <c r="I30" s="452"/>
      <c r="J30" s="436"/>
      <c r="K30" s="436"/>
      <c r="L30" s="436"/>
      <c r="M30" s="436"/>
      <c r="N30" s="436"/>
      <c r="O30" s="129"/>
      <c r="P30" s="132"/>
    </row>
    <row r="31" spans="1:16" s="79" customFormat="1" ht="26.25" customHeight="1">
      <c r="A31" s="234"/>
      <c r="B31" s="62"/>
      <c r="C31" s="94"/>
      <c r="D31" s="470" t="str">
        <f>Translations!$B$189</f>
        <v>Atkreipkite dėmesį, kad į šį sąrašą nereikia įtraukti jokio 4 lentelės a punkte nurodyto orlaivio. Jei įmanoma, taip pat nurodykite numatomą kiekvieno tipo orlaivių skaičių, nurodydami skaičių arba orientacinį intervalą. </v>
      </c>
      <c r="E31" s="470"/>
      <c r="F31" s="470"/>
      <c r="G31" s="470"/>
      <c r="H31" s="470"/>
      <c r="I31" s="470"/>
      <c r="J31" s="471"/>
      <c r="K31" s="471"/>
      <c r="L31" s="471"/>
      <c r="M31" s="471"/>
      <c r="N31" s="471"/>
      <c r="O31" s="129"/>
      <c r="P31" s="132"/>
    </row>
    <row r="32" spans="1:16" s="79" customFormat="1" ht="38.25" customHeight="1">
      <c r="A32" s="234"/>
      <c r="B32" s="62"/>
      <c r="C32" s="94"/>
      <c r="D32" s="482" t="str">
        <f>Translations!$B$790</f>
        <v>Bendrinis orlaivio tipas 
(ICAO orlaivio tipo žymuo)</v>
      </c>
      <c r="E32" s="482"/>
      <c r="F32" s="483"/>
      <c r="G32" s="483"/>
      <c r="H32" s="482" t="str">
        <f>Translations!$B$791</f>
        <v>Potipis (neprivaloma)</v>
      </c>
      <c r="I32" s="482"/>
      <c r="J32" s="483"/>
      <c r="K32" s="483"/>
      <c r="L32" s="482" t="str">
        <f>Translations!$B$793</f>
        <v>Numatomų eksploatuoti orlaivių skaičius</v>
      </c>
      <c r="M32" s="482"/>
      <c r="N32" s="483"/>
      <c r="O32" s="129"/>
      <c r="P32" s="100"/>
    </row>
    <row r="33" spans="1:16" s="79" customFormat="1" ht="15.75">
      <c r="A33" s="234"/>
      <c r="B33" s="17"/>
      <c r="C33" s="94"/>
      <c r="D33" s="461"/>
      <c r="E33" s="461"/>
      <c r="F33" s="462"/>
      <c r="G33" s="462"/>
      <c r="H33" s="461"/>
      <c r="I33" s="461"/>
      <c r="J33" s="462"/>
      <c r="K33" s="462"/>
      <c r="L33" s="480"/>
      <c r="M33" s="480"/>
      <c r="N33" s="481"/>
      <c r="O33" s="129"/>
      <c r="P33" s="100"/>
    </row>
    <row r="34" spans="1:16" s="79" customFormat="1" ht="15.75">
      <c r="A34" s="234"/>
      <c r="B34" s="17"/>
      <c r="C34" s="94"/>
      <c r="D34" s="461"/>
      <c r="E34" s="461"/>
      <c r="F34" s="462"/>
      <c r="G34" s="462"/>
      <c r="H34" s="461"/>
      <c r="I34" s="461"/>
      <c r="J34" s="462"/>
      <c r="K34" s="462"/>
      <c r="L34" s="480"/>
      <c r="M34" s="480"/>
      <c r="N34" s="481"/>
      <c r="O34" s="129"/>
      <c r="P34" s="100"/>
    </row>
    <row r="35" spans="1:16" s="79" customFormat="1" ht="15.75">
      <c r="A35" s="234"/>
      <c r="B35" s="17"/>
      <c r="C35" s="94"/>
      <c r="D35" s="461"/>
      <c r="E35" s="461"/>
      <c r="F35" s="462"/>
      <c r="G35" s="462"/>
      <c r="H35" s="461"/>
      <c r="I35" s="461"/>
      <c r="J35" s="462"/>
      <c r="K35" s="462"/>
      <c r="L35" s="480"/>
      <c r="M35" s="480"/>
      <c r="N35" s="481"/>
      <c r="O35" s="129"/>
      <c r="P35" s="100"/>
    </row>
    <row r="36" spans="1:16" s="79" customFormat="1" ht="15.75">
      <c r="A36" s="234"/>
      <c r="B36" s="17"/>
      <c r="C36" s="94"/>
      <c r="D36" s="461"/>
      <c r="E36" s="461"/>
      <c r="F36" s="462"/>
      <c r="G36" s="462"/>
      <c r="H36" s="461"/>
      <c r="I36" s="461"/>
      <c r="J36" s="462"/>
      <c r="K36" s="462"/>
      <c r="L36" s="480"/>
      <c r="M36" s="480"/>
      <c r="N36" s="481"/>
      <c r="O36" s="129"/>
      <c r="P36" s="100"/>
    </row>
    <row r="37" spans="1:16" s="79" customFormat="1" ht="15.75">
      <c r="A37" s="234"/>
      <c r="B37" s="17"/>
      <c r="C37" s="94"/>
      <c r="D37" s="461"/>
      <c r="E37" s="461"/>
      <c r="F37" s="462"/>
      <c r="G37" s="462"/>
      <c r="H37" s="461"/>
      <c r="I37" s="461"/>
      <c r="J37" s="462"/>
      <c r="K37" s="462"/>
      <c r="L37" s="480"/>
      <c r="M37" s="480"/>
      <c r="N37" s="481"/>
      <c r="O37" s="129"/>
      <c r="P37" s="100"/>
    </row>
    <row r="38" spans="1:16" s="79" customFormat="1" ht="15.75">
      <c r="A38" s="234"/>
      <c r="B38" s="17"/>
      <c r="C38" s="94"/>
      <c r="D38" s="461"/>
      <c r="E38" s="461"/>
      <c r="F38" s="462"/>
      <c r="G38" s="462"/>
      <c r="H38" s="461"/>
      <c r="I38" s="461"/>
      <c r="J38" s="462"/>
      <c r="K38" s="462"/>
      <c r="L38" s="480"/>
      <c r="M38" s="480"/>
      <c r="N38" s="481"/>
      <c r="O38" s="129"/>
      <c r="P38" s="100"/>
    </row>
    <row r="39" spans="1:16" s="79" customFormat="1" ht="15.75">
      <c r="A39" s="234"/>
      <c r="B39" s="17"/>
      <c r="C39" s="94"/>
      <c r="D39" s="461"/>
      <c r="E39" s="461"/>
      <c r="F39" s="462"/>
      <c r="G39" s="462"/>
      <c r="H39" s="461"/>
      <c r="I39" s="461"/>
      <c r="J39" s="462"/>
      <c r="K39" s="462"/>
      <c r="L39" s="480"/>
      <c r="M39" s="480"/>
      <c r="N39" s="481"/>
      <c r="O39" s="129"/>
      <c r="P39" s="100"/>
    </row>
    <row r="40" spans="1:16" s="79" customFormat="1" ht="15.75">
      <c r="A40" s="234"/>
      <c r="B40" s="17"/>
      <c r="C40" s="94"/>
      <c r="D40" s="461"/>
      <c r="E40" s="461"/>
      <c r="F40" s="462"/>
      <c r="G40" s="462"/>
      <c r="H40" s="461"/>
      <c r="I40" s="461"/>
      <c r="J40" s="462"/>
      <c r="K40" s="462"/>
      <c r="L40" s="480"/>
      <c r="M40" s="480"/>
      <c r="N40" s="481"/>
      <c r="O40" s="129"/>
      <c r="P40" s="100"/>
    </row>
    <row r="41" spans="1:16" s="79" customFormat="1" ht="15.75">
      <c r="A41" s="234"/>
      <c r="B41" s="17"/>
      <c r="C41" s="94"/>
      <c r="D41" s="461"/>
      <c r="E41" s="461"/>
      <c r="F41" s="462"/>
      <c r="G41" s="462"/>
      <c r="H41" s="461"/>
      <c r="I41" s="461"/>
      <c r="J41" s="462"/>
      <c r="K41" s="462"/>
      <c r="L41" s="480"/>
      <c r="M41" s="480"/>
      <c r="N41" s="481"/>
      <c r="O41" s="129"/>
      <c r="P41" s="100"/>
    </row>
    <row r="42" spans="1:16" s="79" customFormat="1" ht="15.75">
      <c r="A42" s="234"/>
      <c r="B42" s="17"/>
      <c r="C42" s="94"/>
      <c r="D42" s="461"/>
      <c r="E42" s="461"/>
      <c r="F42" s="462"/>
      <c r="G42" s="462"/>
      <c r="H42" s="461"/>
      <c r="I42" s="461"/>
      <c r="J42" s="462"/>
      <c r="K42" s="462"/>
      <c r="L42" s="480"/>
      <c r="M42" s="480"/>
      <c r="N42" s="481"/>
      <c r="O42" s="129"/>
      <c r="P42" s="100"/>
    </row>
    <row r="43" spans="1:16" s="17" customFormat="1" ht="38.25" customHeight="1">
      <c r="A43" s="233"/>
      <c r="C43" s="94"/>
      <c r="D43" s="478" t="str">
        <f>Translations!$B$186</f>
        <v>Jei reikia, įterpkite daugiau eilučių. Šiuo tikslu rekomenduojama nukopijuoti visą aukščiau esančią eilutę ir paspaudus dešinįjį pelės klavišą pasirinkti komandą „insert copied cells“. Jeigu naudosite komandą „insert line“, nėra garantijos, kad ji bus tinkamo formato.</v>
      </c>
      <c r="E43" s="478"/>
      <c r="F43" s="478"/>
      <c r="G43" s="478"/>
      <c r="H43" s="478"/>
      <c r="I43" s="478"/>
      <c r="J43" s="479"/>
      <c r="K43" s="479"/>
      <c r="L43" s="479"/>
      <c r="M43" s="479"/>
      <c r="N43" s="479"/>
      <c r="O43" s="136"/>
      <c r="P43" s="90"/>
    </row>
    <row r="44" spans="1:16" s="17" customFormat="1" ht="12.75">
      <c r="A44" s="233"/>
      <c r="C44" s="94"/>
      <c r="D44" s="472" t="str">
        <f>Translations!$B$187</f>
        <v>Tik labai didelių orlaivių parkų atveju turėtumėte pateikti šį sąrašą kaip atskirą šio failo lapą.</v>
      </c>
      <c r="E44" s="472"/>
      <c r="F44" s="472"/>
      <c r="G44" s="472"/>
      <c r="H44" s="472"/>
      <c r="I44" s="472"/>
      <c r="J44" s="473"/>
      <c r="K44" s="473"/>
      <c r="L44" s="473"/>
      <c r="M44" s="473"/>
      <c r="N44" s="473"/>
      <c r="O44" s="136"/>
      <c r="P44" s="90"/>
    </row>
    <row r="45" spans="1:16" s="79" customFormat="1" ht="4.5" customHeight="1">
      <c r="A45" s="234"/>
      <c r="C45" s="129"/>
      <c r="D45" s="129"/>
      <c r="E45" s="129"/>
      <c r="F45" s="129"/>
      <c r="G45" s="129"/>
      <c r="H45" s="129"/>
      <c r="I45" s="129"/>
      <c r="J45" s="129"/>
      <c r="K45" s="129"/>
      <c r="L45" s="129"/>
      <c r="M45" s="129"/>
      <c r="N45" s="129"/>
      <c r="O45" s="129"/>
      <c r="P45" s="132"/>
    </row>
    <row r="46" spans="1:16" s="131" customFormat="1" ht="12.75">
      <c r="A46" s="235"/>
      <c r="C46" s="138"/>
      <c r="D46" s="469" t="str">
        <f>Translations!$B$191</f>
        <v>&lt;&lt;&lt; Jei pasirinkote t-km stebėsenos planą, spauskite čia ir tęskite 4 skirsnio f punkte. &gt;&gt;&gt;</v>
      </c>
      <c r="E46" s="429"/>
      <c r="F46" s="429"/>
      <c r="G46" s="429"/>
      <c r="H46" s="429"/>
      <c r="I46" s="429"/>
      <c r="J46" s="430"/>
      <c r="K46" s="430"/>
      <c r="L46" s="430"/>
      <c r="M46" s="430"/>
      <c r="N46" s="430"/>
      <c r="O46" s="138"/>
      <c r="P46" s="139"/>
    </row>
    <row r="47" spans="1:16" s="79" customFormat="1" ht="12.75" customHeight="1">
      <c r="A47" s="234"/>
      <c r="C47" s="129"/>
      <c r="D47" s="129"/>
      <c r="E47" s="129"/>
      <c r="F47" s="129"/>
      <c r="G47" s="129"/>
      <c r="H47" s="129"/>
      <c r="I47" s="129"/>
      <c r="J47" s="129"/>
      <c r="K47" s="129"/>
      <c r="L47" s="129"/>
      <c r="M47" s="129"/>
      <c r="N47" s="129"/>
      <c r="O47" s="129"/>
      <c r="P47" s="132"/>
    </row>
    <row r="48" spans="1:16" s="17" customFormat="1" ht="12.75">
      <c r="A48" s="233"/>
      <c r="B48" s="62"/>
      <c r="C48" s="94" t="s">
        <v>179</v>
      </c>
      <c r="D48" s="452" t="str">
        <f>Translations!$B$192</f>
        <v>Prašome pateikti informacijos apie tvarką, sistemas ir atsakomybę, naudojamas tikrinant taršos šaltinių (naudojamų orlaivių) per apskaitos metus sąrašo išsamumą.</v>
      </c>
      <c r="E48" s="452"/>
      <c r="F48" s="452"/>
      <c r="G48" s="452"/>
      <c r="H48" s="452"/>
      <c r="I48" s="452"/>
      <c r="J48" s="436"/>
      <c r="K48" s="436"/>
      <c r="L48" s="436"/>
      <c r="M48" s="436"/>
      <c r="N48" s="436"/>
      <c r="O48" s="73"/>
      <c r="P48" s="90"/>
    </row>
    <row r="49" spans="1:16" s="17" customFormat="1" ht="35.25" customHeight="1">
      <c r="A49" s="233"/>
      <c r="B49" s="62"/>
      <c r="C49" s="94"/>
      <c r="D49" s="428" t="str">
        <f>Translations!$B$193</f>
        <v>Toliau nurodytomis priemonėmis turėtų būti užtikrintas visų orlaivių, eksploatuojamų stebėsenos metais, įskaitant tiek nuosavus, tiek išsinuomotus orlaivius, stebėsenos ir ataskaitų išsamumas.</v>
      </c>
      <c r="E49" s="428"/>
      <c r="F49" s="428"/>
      <c r="G49" s="428"/>
      <c r="H49" s="428"/>
      <c r="I49" s="428"/>
      <c r="J49" s="436"/>
      <c r="K49" s="436"/>
      <c r="L49" s="436"/>
      <c r="M49" s="436"/>
      <c r="N49" s="436"/>
      <c r="O49" s="73"/>
      <c r="P49" s="90"/>
    </row>
    <row r="50" spans="1:16" s="17" customFormat="1" ht="12.75" customHeight="1">
      <c r="A50" s="233"/>
      <c r="C50" s="140"/>
      <c r="D50" s="456" t="str">
        <f>Translations!$B$194</f>
        <v>Procedūros pavadinimas</v>
      </c>
      <c r="E50" s="457"/>
      <c r="F50" s="454"/>
      <c r="G50" s="454"/>
      <c r="H50" s="454"/>
      <c r="I50" s="454"/>
      <c r="J50" s="455"/>
      <c r="K50" s="455"/>
      <c r="L50" s="455"/>
      <c r="M50" s="455"/>
      <c r="N50" s="455"/>
      <c r="O50" s="73"/>
      <c r="P50" s="90"/>
    </row>
    <row r="51" spans="1:16" s="17" customFormat="1" ht="12.75" customHeight="1">
      <c r="A51" s="233"/>
      <c r="C51" s="140"/>
      <c r="D51" s="456" t="str">
        <f>Translations!$B$195</f>
        <v>Procedūros nuoroda</v>
      </c>
      <c r="E51" s="457"/>
      <c r="F51" s="454"/>
      <c r="G51" s="454"/>
      <c r="H51" s="454"/>
      <c r="I51" s="454"/>
      <c r="J51" s="455"/>
      <c r="K51" s="455"/>
      <c r="L51" s="455"/>
      <c r="M51" s="455"/>
      <c r="N51" s="455"/>
      <c r="O51" s="73"/>
      <c r="P51" s="90"/>
    </row>
    <row r="52" spans="1:16" s="17" customFormat="1" ht="12.75">
      <c r="A52" s="233"/>
      <c r="B52" s="62"/>
      <c r="C52" s="140"/>
      <c r="D52" s="456" t="str">
        <f>Translations!$B$197</f>
        <v>Trumpas procedūros aprašymas</v>
      </c>
      <c r="E52" s="457"/>
      <c r="F52" s="454"/>
      <c r="G52" s="454"/>
      <c r="H52" s="454"/>
      <c r="I52" s="454"/>
      <c r="J52" s="455"/>
      <c r="K52" s="455"/>
      <c r="L52" s="455"/>
      <c r="M52" s="455"/>
      <c r="N52" s="455"/>
      <c r="O52" s="73"/>
      <c r="P52" s="90"/>
    </row>
    <row r="53" spans="1:16" s="17" customFormat="1" ht="38.25" customHeight="1">
      <c r="A53" s="233"/>
      <c r="B53" s="62"/>
      <c r="C53" s="140"/>
      <c r="D53" s="456" t="str">
        <f>Translations!$B$198</f>
        <v>Postas ar departamentas, atsakingas už duomenų tvarkymą</v>
      </c>
      <c r="E53" s="457"/>
      <c r="F53" s="454"/>
      <c r="G53" s="454"/>
      <c r="H53" s="454"/>
      <c r="I53" s="454"/>
      <c r="J53" s="455"/>
      <c r="K53" s="455"/>
      <c r="L53" s="455"/>
      <c r="M53" s="455"/>
      <c r="N53" s="455"/>
      <c r="O53" s="73"/>
      <c r="P53" s="90"/>
    </row>
    <row r="54" spans="1:16" s="17" customFormat="1" ht="25.5" customHeight="1">
      <c r="A54" s="233"/>
      <c r="B54" s="62"/>
      <c r="C54" s="140"/>
      <c r="D54" s="456" t="str">
        <f>Translations!$B$199</f>
        <v>Vieta, kurioje laikomi įrašai</v>
      </c>
      <c r="E54" s="457"/>
      <c r="F54" s="454"/>
      <c r="G54" s="454"/>
      <c r="H54" s="454"/>
      <c r="I54" s="454"/>
      <c r="J54" s="455"/>
      <c r="K54" s="455"/>
      <c r="L54" s="455"/>
      <c r="M54" s="455"/>
      <c r="N54" s="455"/>
      <c r="O54" s="73"/>
      <c r="P54" s="90"/>
    </row>
    <row r="55" spans="1:16" s="17" customFormat="1" ht="25.5" customHeight="1">
      <c r="A55" s="233"/>
      <c r="B55" s="62"/>
      <c r="C55" s="140"/>
      <c r="D55" s="456" t="str">
        <f>Translations!$B$200</f>
        <v>Naudojamos sistemos pavadinimas (jei taikytina)</v>
      </c>
      <c r="E55" s="457"/>
      <c r="F55" s="454"/>
      <c r="G55" s="454"/>
      <c r="H55" s="454"/>
      <c r="I55" s="454"/>
      <c r="J55" s="455"/>
      <c r="K55" s="455"/>
      <c r="L55" s="455"/>
      <c r="M55" s="455"/>
      <c r="N55" s="455"/>
      <c r="O55" s="73"/>
      <c r="P55" s="90"/>
    </row>
    <row r="56" spans="1:16" s="17" customFormat="1" ht="12.75">
      <c r="A56" s="233"/>
      <c r="C56" s="98"/>
      <c r="D56" s="141"/>
      <c r="E56" s="141"/>
      <c r="F56" s="142"/>
      <c r="G56" s="142"/>
      <c r="H56" s="142"/>
      <c r="I56" s="142"/>
      <c r="J56" s="142"/>
      <c r="K56" s="142"/>
      <c r="L56" s="142"/>
      <c r="M56" s="142"/>
      <c r="N56" s="142"/>
      <c r="O56" s="73"/>
      <c r="P56" s="90"/>
    </row>
    <row r="57" spans="1:16" s="17" customFormat="1" ht="25.5" customHeight="1">
      <c r="A57" s="233"/>
      <c r="B57" s="62"/>
      <c r="C57" s="210" t="s">
        <v>175</v>
      </c>
      <c r="D57" s="452" t="str">
        <f>Translations!$B$201</f>
        <v>Prašome nurodyti informaciją apie tvarką, taikomą tikrinant skrydžių, atliktų pagal unikalų aerodromų poros žymenį, sąrašo išsamumą.</v>
      </c>
      <c r="E57" s="452"/>
      <c r="F57" s="452"/>
      <c r="G57" s="452"/>
      <c r="H57" s="452"/>
      <c r="I57" s="452"/>
      <c r="J57" s="436"/>
      <c r="K57" s="436"/>
      <c r="L57" s="436"/>
      <c r="M57" s="436"/>
      <c r="N57" s="436"/>
      <c r="O57" s="143"/>
      <c r="P57" s="144"/>
    </row>
    <row r="58" spans="1:16" s="17" customFormat="1" ht="25.5" customHeight="1">
      <c r="A58" s="233"/>
      <c r="B58" s="62"/>
      <c r="C58" s="140"/>
      <c r="D58" s="458" t="str">
        <f>Translations!$B$202</f>
        <v>Prašome nurodyti tvarką ir sistemas, taikomas, kad aerodromų porų ir vykdomų skrydžių apskaitos laikotarpiu sąrašas būtų išsamus ir atnaujintas, taip pat tvarką, taikomą duomenų išsamumui ir nedubliavimui užtikrinti.</v>
      </c>
      <c r="E58" s="458"/>
      <c r="F58" s="458"/>
      <c r="G58" s="458"/>
      <c r="H58" s="458"/>
      <c r="I58" s="458"/>
      <c r="J58" s="459"/>
      <c r="K58" s="459"/>
      <c r="L58" s="459"/>
      <c r="M58" s="459"/>
      <c r="N58" s="459"/>
      <c r="O58" s="145"/>
      <c r="P58" s="146"/>
    </row>
    <row r="59" spans="1:16" s="17" customFormat="1" ht="12.75" customHeight="1">
      <c r="A59" s="233"/>
      <c r="C59" s="140"/>
      <c r="D59" s="456" t="str">
        <f>Translations!$B$194</f>
        <v>Procedūros pavadinimas</v>
      </c>
      <c r="E59" s="457"/>
      <c r="F59" s="454"/>
      <c r="G59" s="454"/>
      <c r="H59" s="454"/>
      <c r="I59" s="454"/>
      <c r="J59" s="455"/>
      <c r="K59" s="455"/>
      <c r="L59" s="455"/>
      <c r="M59" s="455"/>
      <c r="N59" s="455"/>
      <c r="O59" s="73"/>
      <c r="P59" s="90"/>
    </row>
    <row r="60" spans="1:16" s="17" customFormat="1" ht="12.75" customHeight="1">
      <c r="A60" s="233"/>
      <c r="C60" s="140"/>
      <c r="D60" s="456" t="str">
        <f>Translations!$B$195</f>
        <v>Procedūros nuoroda</v>
      </c>
      <c r="E60" s="457"/>
      <c r="F60" s="454"/>
      <c r="G60" s="454"/>
      <c r="H60" s="454"/>
      <c r="I60" s="454"/>
      <c r="J60" s="455"/>
      <c r="K60" s="455"/>
      <c r="L60" s="455"/>
      <c r="M60" s="455"/>
      <c r="N60" s="455"/>
      <c r="O60" s="73"/>
      <c r="P60" s="90"/>
    </row>
    <row r="61" spans="1:16" s="17" customFormat="1" ht="12.75">
      <c r="A61" s="233"/>
      <c r="B61" s="62"/>
      <c r="C61" s="140"/>
      <c r="D61" s="456" t="str">
        <f>Translations!$B$197</f>
        <v>Trumpas procedūros aprašymas</v>
      </c>
      <c r="E61" s="457"/>
      <c r="F61" s="454"/>
      <c r="G61" s="454"/>
      <c r="H61" s="454"/>
      <c r="I61" s="454"/>
      <c r="J61" s="455"/>
      <c r="K61" s="455"/>
      <c r="L61" s="455"/>
      <c r="M61" s="455"/>
      <c r="N61" s="455"/>
      <c r="O61" s="73"/>
      <c r="P61" s="90"/>
    </row>
    <row r="62" spans="1:16" s="17" customFormat="1" ht="25.5" customHeight="1">
      <c r="A62" s="233"/>
      <c r="B62" s="62"/>
      <c r="C62" s="140"/>
      <c r="D62" s="456" t="str">
        <f>Translations!$B$198</f>
        <v>Postas ar departamentas, atsakingas už duomenų tvarkymą</v>
      </c>
      <c r="E62" s="457"/>
      <c r="F62" s="454"/>
      <c r="G62" s="454"/>
      <c r="H62" s="454"/>
      <c r="I62" s="454"/>
      <c r="J62" s="455"/>
      <c r="K62" s="455"/>
      <c r="L62" s="455"/>
      <c r="M62" s="455"/>
      <c r="N62" s="455"/>
      <c r="O62" s="73"/>
      <c r="P62" s="90"/>
    </row>
    <row r="63" spans="1:16" s="17" customFormat="1" ht="12.75" customHeight="1">
      <c r="A63" s="233"/>
      <c r="B63" s="62"/>
      <c r="C63" s="140"/>
      <c r="D63" s="456" t="str">
        <f>Translations!$B$199</f>
        <v>Vieta, kurioje laikomi įrašai</v>
      </c>
      <c r="E63" s="457"/>
      <c r="F63" s="454"/>
      <c r="G63" s="454"/>
      <c r="H63" s="454"/>
      <c r="I63" s="454"/>
      <c r="J63" s="455"/>
      <c r="K63" s="455"/>
      <c r="L63" s="455"/>
      <c r="M63" s="455"/>
      <c r="N63" s="455"/>
      <c r="O63" s="73"/>
      <c r="P63" s="90"/>
    </row>
    <row r="64" spans="1:16" s="17" customFormat="1" ht="25.5" customHeight="1">
      <c r="A64" s="233"/>
      <c r="B64" s="62"/>
      <c r="C64" s="140"/>
      <c r="D64" s="456" t="str">
        <f>Translations!$B$200</f>
        <v>Naudojamos sistemos pavadinimas (jei taikytina)</v>
      </c>
      <c r="E64" s="457"/>
      <c r="F64" s="454"/>
      <c r="G64" s="454"/>
      <c r="H64" s="454"/>
      <c r="I64" s="454"/>
      <c r="J64" s="455"/>
      <c r="K64" s="455"/>
      <c r="L64" s="455"/>
      <c r="M64" s="455"/>
      <c r="N64" s="455"/>
      <c r="O64" s="73"/>
      <c r="P64" s="90"/>
    </row>
    <row r="65" spans="1:16" s="17" customFormat="1" ht="12.75">
      <c r="A65" s="233"/>
      <c r="C65" s="140"/>
      <c r="D65" s="147"/>
      <c r="E65" s="147"/>
      <c r="F65" s="147"/>
      <c r="G65" s="147"/>
      <c r="H65" s="147"/>
      <c r="I65" s="147"/>
      <c r="J65" s="147"/>
      <c r="K65" s="147"/>
      <c r="L65" s="147"/>
      <c r="M65" s="147"/>
      <c r="N65" s="147"/>
      <c r="O65" s="145"/>
      <c r="P65" s="148"/>
    </row>
    <row r="66" spans="1:16" s="17" customFormat="1" ht="25.5" customHeight="1">
      <c r="A66" s="233"/>
      <c r="B66" s="62"/>
      <c r="C66" s="210" t="s">
        <v>176</v>
      </c>
      <c r="D66" s="452" t="str">
        <f>Translations!$B$203</f>
        <v>Išsamiau aprašykite procedūras, kuriomis, užtikrinant išsamumą ir vengiant dvigubo skaičiavimo, nustatoma, ar skrydžiams taikomas direktyvos I priedas.</v>
      </c>
      <c r="E66" s="452"/>
      <c r="F66" s="452"/>
      <c r="G66" s="452"/>
      <c r="H66" s="452"/>
      <c r="I66" s="452"/>
      <c r="J66" s="436"/>
      <c r="K66" s="436"/>
      <c r="L66" s="436"/>
      <c r="M66" s="436"/>
      <c r="N66" s="436"/>
      <c r="O66" s="143"/>
      <c r="P66" s="144"/>
    </row>
    <row r="67" spans="1:16" s="17" customFormat="1" ht="25.5" customHeight="1">
      <c r="A67" s="233"/>
      <c r="B67" s="62"/>
      <c r="C67" s="140"/>
      <c r="D67" s="458" t="str">
        <f>Translations!$B$204</f>
        <v>Prašome pateikti informacijos apie sistemas, naudojamas, kad skrydžių, kuriems taikoma arba netaikoma ES ETS, apskaitos laikotarpiu sąrašas būtų išsamus ir atnaujintas, taip pat apie tvarką, taikomą siekiant užtikrinti duomenų išsamumą ir išvengti dubliavimo.</v>
      </c>
      <c r="E67" s="458"/>
      <c r="F67" s="458"/>
      <c r="G67" s="458"/>
      <c r="H67" s="458"/>
      <c r="I67" s="458"/>
      <c r="J67" s="459"/>
      <c r="K67" s="459"/>
      <c r="L67" s="459"/>
      <c r="M67" s="459"/>
      <c r="N67" s="459"/>
      <c r="O67" s="149"/>
      <c r="P67" s="146"/>
    </row>
    <row r="68" spans="1:16" s="17" customFormat="1" ht="12.75" customHeight="1">
      <c r="A68" s="233"/>
      <c r="C68" s="140"/>
      <c r="D68" s="456" t="str">
        <f>Translations!$B$194</f>
        <v>Procedūros pavadinimas</v>
      </c>
      <c r="E68" s="457"/>
      <c r="F68" s="454"/>
      <c r="G68" s="454"/>
      <c r="H68" s="454"/>
      <c r="I68" s="454"/>
      <c r="J68" s="455"/>
      <c r="K68" s="455"/>
      <c r="L68" s="455"/>
      <c r="M68" s="455"/>
      <c r="N68" s="455"/>
      <c r="O68" s="73"/>
      <c r="P68" s="90"/>
    </row>
    <row r="69" spans="1:16" s="17" customFormat="1" ht="12.75" customHeight="1">
      <c r="A69" s="233"/>
      <c r="C69" s="140"/>
      <c r="D69" s="456" t="str">
        <f>Translations!$B$195</f>
        <v>Procedūros nuoroda</v>
      </c>
      <c r="E69" s="457"/>
      <c r="F69" s="454"/>
      <c r="G69" s="454"/>
      <c r="H69" s="454"/>
      <c r="I69" s="454"/>
      <c r="J69" s="455"/>
      <c r="K69" s="455"/>
      <c r="L69" s="455"/>
      <c r="M69" s="455"/>
      <c r="N69" s="455"/>
      <c r="O69" s="73"/>
      <c r="P69" s="90"/>
    </row>
    <row r="70" spans="1:16" s="17" customFormat="1" ht="12.75">
      <c r="A70" s="233"/>
      <c r="B70" s="62"/>
      <c r="C70" s="140"/>
      <c r="D70" s="456" t="str">
        <f>Translations!$B$197</f>
        <v>Trumpas procedūros aprašymas</v>
      </c>
      <c r="E70" s="457"/>
      <c r="F70" s="454"/>
      <c r="G70" s="454"/>
      <c r="H70" s="454"/>
      <c r="I70" s="454"/>
      <c r="J70" s="455"/>
      <c r="K70" s="455"/>
      <c r="L70" s="455"/>
      <c r="M70" s="455"/>
      <c r="N70" s="455"/>
      <c r="O70" s="73"/>
      <c r="P70" s="90"/>
    </row>
    <row r="71" spans="1:16" s="17" customFormat="1" ht="25.5" customHeight="1">
      <c r="A71" s="233"/>
      <c r="B71" s="62"/>
      <c r="C71" s="140"/>
      <c r="D71" s="456" t="str">
        <f>Translations!$B$198</f>
        <v>Postas ar departamentas, atsakingas už duomenų tvarkymą</v>
      </c>
      <c r="E71" s="457"/>
      <c r="F71" s="454"/>
      <c r="G71" s="454"/>
      <c r="H71" s="454"/>
      <c r="I71" s="454"/>
      <c r="J71" s="455"/>
      <c r="K71" s="455"/>
      <c r="L71" s="455"/>
      <c r="M71" s="455"/>
      <c r="N71" s="455"/>
      <c r="O71" s="73"/>
      <c r="P71" s="90"/>
    </row>
    <row r="72" spans="1:16" s="17" customFormat="1" ht="12.75" customHeight="1">
      <c r="A72" s="233"/>
      <c r="B72" s="62"/>
      <c r="C72" s="140"/>
      <c r="D72" s="456" t="str">
        <f>Translations!$B$199</f>
        <v>Vieta, kurioje laikomi įrašai</v>
      </c>
      <c r="E72" s="457"/>
      <c r="F72" s="454"/>
      <c r="G72" s="454"/>
      <c r="H72" s="454"/>
      <c r="I72" s="454"/>
      <c r="J72" s="455"/>
      <c r="K72" s="455"/>
      <c r="L72" s="455"/>
      <c r="M72" s="455"/>
      <c r="N72" s="455"/>
      <c r="O72" s="73"/>
      <c r="P72" s="90"/>
    </row>
    <row r="73" spans="1:16" s="17" customFormat="1" ht="25.5" customHeight="1">
      <c r="A73" s="233"/>
      <c r="B73" s="62"/>
      <c r="C73" s="140"/>
      <c r="D73" s="456" t="str">
        <f>Translations!$B$200</f>
        <v>Naudojamos sistemos pavadinimas (jei taikytina)</v>
      </c>
      <c r="E73" s="457"/>
      <c r="F73" s="454"/>
      <c r="G73" s="454"/>
      <c r="H73" s="454"/>
      <c r="I73" s="454"/>
      <c r="J73" s="455"/>
      <c r="K73" s="455"/>
      <c r="L73" s="455"/>
      <c r="M73" s="455"/>
      <c r="N73" s="455"/>
      <c r="O73" s="73"/>
      <c r="P73" s="90"/>
    </row>
    <row r="74" spans="1:16" s="150" customFormat="1" ht="12.75">
      <c r="A74" s="236"/>
      <c r="C74" s="140"/>
      <c r="D74" s="153"/>
      <c r="E74" s="153"/>
      <c r="F74" s="153"/>
      <c r="G74" s="153"/>
      <c r="H74" s="153"/>
      <c r="I74" s="153"/>
      <c r="J74" s="153"/>
      <c r="K74" s="153"/>
      <c r="N74" s="152"/>
      <c r="P74" s="151"/>
    </row>
    <row r="75" spans="1:16" s="150" customFormat="1" ht="12.75" customHeight="1">
      <c r="A75" s="236"/>
      <c r="D75" s="361" t="str">
        <f>Translations!$B$794</f>
        <v>&lt;&lt;&lt;Paspaudę čia pateksite į 5 skirsnį „Atstumas“&gt;&gt;&gt;</v>
      </c>
      <c r="E75" s="361"/>
      <c r="F75" s="361"/>
      <c r="G75" s="361"/>
      <c r="H75" s="361"/>
      <c r="I75" s="361"/>
      <c r="J75" s="361"/>
      <c r="K75" s="361"/>
      <c r="L75" s="460"/>
      <c r="M75" s="453"/>
      <c r="N75" s="453"/>
      <c r="P75" s="151"/>
    </row>
    <row r="78" spans="1:16" s="73" customFormat="1" ht="12.75">
      <c r="A78" s="233"/>
      <c r="C78" s="140"/>
      <c r="D78" s="155"/>
      <c r="E78" s="74"/>
      <c r="F78" s="74"/>
      <c r="G78" s="137"/>
      <c r="H78" s="137"/>
      <c r="I78" s="137"/>
      <c r="J78" s="137"/>
      <c r="K78" s="137"/>
      <c r="N78" s="53"/>
      <c r="P78" s="90"/>
    </row>
    <row r="79" spans="1:16" s="73" customFormat="1" ht="12.75">
      <c r="A79" s="233"/>
      <c r="E79" s="140"/>
      <c r="F79" s="140"/>
      <c r="G79" s="140"/>
      <c r="H79" s="140"/>
      <c r="I79" s="140"/>
      <c r="J79" s="140"/>
      <c r="N79" s="53"/>
      <c r="P79" s="90"/>
    </row>
    <row r="80" spans="1:16" s="17" customFormat="1" ht="12.75">
      <c r="A80" s="233"/>
      <c r="N80" s="126"/>
      <c r="O80" s="73"/>
      <c r="P80" s="90"/>
    </row>
    <row r="82" spans="1:16" s="17" customFormat="1" ht="12.75">
      <c r="A82" s="233"/>
      <c r="N82" s="126"/>
      <c r="O82" s="73"/>
      <c r="P82" s="90"/>
    </row>
    <row r="83" ht="12.75">
      <c r="O83" s="73"/>
    </row>
  </sheetData>
  <sheetProtection sheet="1" objects="1" scenarios="1" formatCells="0" formatColumns="0" formatRows="0"/>
  <mergeCells count="124">
    <mergeCell ref="L32:N32"/>
    <mergeCell ref="H41:K41"/>
    <mergeCell ref="L41:N41"/>
    <mergeCell ref="D42:G42"/>
    <mergeCell ref="H42:K42"/>
    <mergeCell ref="L42:N42"/>
    <mergeCell ref="H39:K39"/>
    <mergeCell ref="L39:N39"/>
    <mergeCell ref="D40:G40"/>
    <mergeCell ref="H40:K40"/>
    <mergeCell ref="L40:N40"/>
    <mergeCell ref="H37:K37"/>
    <mergeCell ref="L37:N37"/>
    <mergeCell ref="D38:G38"/>
    <mergeCell ref="H38:K38"/>
    <mergeCell ref="L38:N38"/>
    <mergeCell ref="D39:G39"/>
    <mergeCell ref="D37:G37"/>
    <mergeCell ref="H35:K35"/>
    <mergeCell ref="L35:N35"/>
    <mergeCell ref="D36:G36"/>
    <mergeCell ref="H36:K36"/>
    <mergeCell ref="L36:N36"/>
    <mergeCell ref="L33:N33"/>
    <mergeCell ref="D34:G34"/>
    <mergeCell ref="H34:K34"/>
    <mergeCell ref="L34:N34"/>
    <mergeCell ref="D25:G25"/>
    <mergeCell ref="D26:G26"/>
    <mergeCell ref="D33:G33"/>
    <mergeCell ref="D32:G32"/>
    <mergeCell ref="D20:G20"/>
    <mergeCell ref="D21:G21"/>
    <mergeCell ref="D22:G22"/>
    <mergeCell ref="D23:G23"/>
    <mergeCell ref="D27:N27"/>
    <mergeCell ref="H32:K32"/>
    <mergeCell ref="D16:G16"/>
    <mergeCell ref="D17:G17"/>
    <mergeCell ref="D18:G18"/>
    <mergeCell ref="D19:G19"/>
    <mergeCell ref="H23:K23"/>
    <mergeCell ref="H24:K24"/>
    <mergeCell ref="H21:K21"/>
    <mergeCell ref="H22:K22"/>
    <mergeCell ref="D24:G24"/>
    <mergeCell ref="H25:K25"/>
    <mergeCell ref="H26:K26"/>
    <mergeCell ref="L24:N24"/>
    <mergeCell ref="L25:N25"/>
    <mergeCell ref="L26:N26"/>
    <mergeCell ref="H16:K16"/>
    <mergeCell ref="H17:K17"/>
    <mergeCell ref="H18:K18"/>
    <mergeCell ref="H19:K19"/>
    <mergeCell ref="H20:K20"/>
    <mergeCell ref="L20:N20"/>
    <mergeCell ref="L21:N21"/>
    <mergeCell ref="L22:N22"/>
    <mergeCell ref="L23:N23"/>
    <mergeCell ref="L16:N16"/>
    <mergeCell ref="L17:N17"/>
    <mergeCell ref="L18:N18"/>
    <mergeCell ref="L19:N19"/>
    <mergeCell ref="C3:I3"/>
    <mergeCell ref="D53:E53"/>
    <mergeCell ref="D54:E54"/>
    <mergeCell ref="F53:N53"/>
    <mergeCell ref="F54:N54"/>
    <mergeCell ref="D12:N12"/>
    <mergeCell ref="H14:I14"/>
    <mergeCell ref="D50:E50"/>
    <mergeCell ref="D43:N43"/>
    <mergeCell ref="D44:N44"/>
    <mergeCell ref="D55:E55"/>
    <mergeCell ref="F55:N55"/>
    <mergeCell ref="F70:N70"/>
    <mergeCell ref="D72:E72"/>
    <mergeCell ref="D69:E69"/>
    <mergeCell ref="D70:E70"/>
    <mergeCell ref="F71:N71"/>
    <mergeCell ref="F72:N72"/>
    <mergeCell ref="D71:E71"/>
    <mergeCell ref="D68:E68"/>
    <mergeCell ref="F69:N69"/>
    <mergeCell ref="D48:N48"/>
    <mergeCell ref="D63:E63"/>
    <mergeCell ref="D62:E62"/>
    <mergeCell ref="F61:N61"/>
    <mergeCell ref="D49:N49"/>
    <mergeCell ref="D57:N57"/>
    <mergeCell ref="D58:N58"/>
    <mergeCell ref="D64:E64"/>
    <mergeCell ref="F50:N50"/>
    <mergeCell ref="D10:N10"/>
    <mergeCell ref="H33:K33"/>
    <mergeCell ref="D35:G35"/>
    <mergeCell ref="H7:N7"/>
    <mergeCell ref="D46:N46"/>
    <mergeCell ref="D9:N9"/>
    <mergeCell ref="D30:N30"/>
    <mergeCell ref="D31:N31"/>
    <mergeCell ref="D11:N11"/>
    <mergeCell ref="D28:N28"/>
    <mergeCell ref="D75:K75"/>
    <mergeCell ref="L75:N75"/>
    <mergeCell ref="D41:G41"/>
    <mergeCell ref="D66:N66"/>
    <mergeCell ref="F62:N62"/>
    <mergeCell ref="D59:E59"/>
    <mergeCell ref="D60:E60"/>
    <mergeCell ref="F59:N59"/>
    <mergeCell ref="D61:E61"/>
    <mergeCell ref="F63:N63"/>
    <mergeCell ref="F73:N73"/>
    <mergeCell ref="D73:E73"/>
    <mergeCell ref="D67:N67"/>
    <mergeCell ref="F60:N60"/>
    <mergeCell ref="D51:E51"/>
    <mergeCell ref="D52:E52"/>
    <mergeCell ref="F51:N51"/>
    <mergeCell ref="F52:N52"/>
    <mergeCell ref="F64:N64"/>
    <mergeCell ref="F68:N68"/>
  </mergeCells>
  <conditionalFormatting sqref="F50:I55 F59:I64 F68:I73">
    <cfRule type="expression" priority="3" dxfId="9" stopIfTrue="1">
      <formula>(CNTR_PrimaryMP=2)</formula>
    </cfRule>
  </conditionalFormatting>
  <conditionalFormatting sqref="D46:I46">
    <cfRule type="expression" priority="16" dxfId="1" stopIfTrue="1">
      <formula>(CNTR_PrimaryMP=1)</formula>
    </cfRule>
  </conditionalFormatting>
  <hyperlinks>
    <hyperlink ref="D46:N46" location="annualCO2" display="&lt;&lt;&lt; If you have chosen the t-km monitoring plan, click here to continue with section 4(g). &gt;&gt;&gt;"/>
    <hyperlink ref="D75:K75" location="'Tonne-kilometres'!A1" display="'Tonne-kilometres'!A1"/>
  </hyperlinks>
  <printOptions/>
  <pageMargins left="0.7874015748031497" right="0.7874015748031497" top="0.7874015748031497" bottom="0.7874015748031497" header="0.3937007874015748" footer="0.3937007874015748"/>
  <pageSetup fitToHeight="6" fitToWidth="1" horizontalDpi="600" verticalDpi="600" orientation="portrait" paperSize="9" scale="82" r:id="rId2"/>
  <headerFooter alignWithMargins="0">
    <oddHeader>&amp;CPuslapių &amp;P iš &amp;N&amp;R&amp;D</oddHeader>
  </headerFooter>
  <rowBreaks count="1" manualBreakCount="1">
    <brk id="47" min="1" max="13" man="1"/>
  </rowBreaks>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N84"/>
  <sheetViews>
    <sheetView showGridLines="0" zoomScaleSheetLayoutView="100" zoomScalePageLayoutView="0" workbookViewId="0" topLeftCell="B2">
      <selection activeCell="C3" sqref="C3:K3"/>
    </sheetView>
  </sheetViews>
  <sheetFormatPr defaultColWidth="10.7109375" defaultRowHeight="12.75"/>
  <cols>
    <col min="1" max="1" width="3.28125" style="234" hidden="1" customWidth="1"/>
    <col min="2" max="2" width="3.28125" style="99" customWidth="1"/>
    <col min="3" max="3" width="4.140625" style="99" customWidth="1"/>
    <col min="4" max="4" width="11.8515625" style="99" customWidth="1"/>
    <col min="5" max="5" width="12.7109375" style="99" customWidth="1"/>
    <col min="6" max="6" width="13.8515625" style="99" customWidth="1"/>
    <col min="7" max="7" width="13.00390625" style="99" customWidth="1"/>
    <col min="8" max="8" width="12.421875" style="99" customWidth="1"/>
    <col min="9" max="9" width="10.57421875" style="99" customWidth="1"/>
    <col min="10" max="10" width="8.00390625" style="99" customWidth="1"/>
    <col min="11" max="11" width="14.8515625" style="99" customWidth="1"/>
    <col min="12" max="12" width="4.7109375" style="117" customWidth="1"/>
    <col min="13" max="13" width="10.7109375" style="238" hidden="1" customWidth="1"/>
    <col min="14" max="14" width="10.7109375" style="117" customWidth="1"/>
    <col min="15" max="16384" width="10.7109375" style="99" customWidth="1"/>
  </cols>
  <sheetData>
    <row r="1" spans="1:14" s="234" customFormat="1" ht="12.75" hidden="1">
      <c r="A1" s="234" t="s">
        <v>345</v>
      </c>
      <c r="L1" s="238"/>
      <c r="M1" s="238" t="s">
        <v>345</v>
      </c>
      <c r="N1" s="238"/>
    </row>
    <row r="3" spans="3:13" ht="18" customHeight="1">
      <c r="C3" s="343" t="str">
        <f>Translations!$B$795</f>
        <v>TONKILOMETRIŲ DUOMENŲ TEIKIMAS</v>
      </c>
      <c r="D3" s="343"/>
      <c r="E3" s="343"/>
      <c r="F3" s="343"/>
      <c r="G3" s="343"/>
      <c r="H3" s="343"/>
      <c r="I3" s="343"/>
      <c r="J3" s="343"/>
      <c r="K3" s="343"/>
      <c r="M3" s="239" t="s">
        <v>50</v>
      </c>
    </row>
    <row r="4" spans="3:13" ht="18" customHeight="1">
      <c r="C4" s="1"/>
      <c r="D4" s="1"/>
      <c r="E4" s="1"/>
      <c r="F4" s="1"/>
      <c r="G4" s="1"/>
      <c r="H4" s="1"/>
      <c r="I4" s="1"/>
      <c r="J4" s="1"/>
      <c r="K4" s="1"/>
      <c r="M4" s="240" t="s">
        <v>51</v>
      </c>
    </row>
    <row r="5" spans="3:13" ht="15.75">
      <c r="C5" s="114">
        <v>5</v>
      </c>
      <c r="D5" s="114" t="str">
        <f>Translations!$B$786</f>
        <v>Atstumas</v>
      </c>
      <c r="E5" s="114"/>
      <c r="F5" s="114"/>
      <c r="G5" s="114"/>
      <c r="H5" s="114"/>
      <c r="I5" s="114"/>
      <c r="J5" s="114"/>
      <c r="K5" s="114"/>
      <c r="L5" s="130"/>
      <c r="M5" s="241"/>
    </row>
    <row r="6" spans="3:13" ht="12.75">
      <c r="C6" s="80"/>
      <c r="D6" s="80"/>
      <c r="E6" s="80"/>
      <c r="F6" s="80"/>
      <c r="G6" s="80"/>
      <c r="H6" s="80"/>
      <c r="I6" s="80"/>
      <c r="J6" s="80"/>
      <c r="K6" s="80"/>
      <c r="L6" s="103"/>
      <c r="M6" s="242"/>
    </row>
    <row r="7" spans="2:13" ht="12.75" customHeight="1">
      <c r="B7" s="2"/>
      <c r="C7" s="94" t="s">
        <v>171</v>
      </c>
      <c r="D7" s="367" t="str">
        <f>Translations!$B$796</f>
        <v>Patvirtinimas, kad aerodromo koordinatės bus paimtos iš oficialių AIL duomenų</v>
      </c>
      <c r="E7" s="367"/>
      <c r="F7" s="367"/>
      <c r="G7" s="367"/>
      <c r="H7" s="367"/>
      <c r="I7" s="367"/>
      <c r="J7" s="367"/>
      <c r="K7" s="224"/>
      <c r="L7" s="103"/>
      <c r="M7" s="243">
        <f>IF(ISLOGICAL(K7),K7,"")</f>
      </c>
    </row>
    <row r="8" spans="2:13" ht="25.5" customHeight="1">
      <c r="B8" s="2"/>
      <c r="C8" s="94"/>
      <c r="D8" s="498" t="str">
        <f>Translations!$B$797</f>
        <v>Pasirinkdami „TAIP“ patvirtinkite, kad aerodromų platuma ir ilguma bus paimama iš aerodromo buvimo vietos duomenų, kurie skelbiami aeronautikos informacijos leidiniuose (toliau – AIL) pagal Čikagos konvencijos 15 priedą, arba iš šaltinio, kuris naudojasi tokiais AIL duomenimis.</v>
      </c>
      <c r="E8" s="498"/>
      <c r="F8" s="498"/>
      <c r="G8" s="498"/>
      <c r="H8" s="498"/>
      <c r="I8" s="498"/>
      <c r="J8" s="498"/>
      <c r="K8" s="498"/>
      <c r="L8" s="103"/>
      <c r="M8" s="242"/>
    </row>
    <row r="9" spans="2:13" ht="4.5" customHeight="1">
      <c r="B9" s="2"/>
      <c r="C9" s="94"/>
      <c r="E9" s="80"/>
      <c r="F9" s="80"/>
      <c r="G9" s="80"/>
      <c r="H9" s="80"/>
      <c r="I9" s="80"/>
      <c r="J9" s="80"/>
      <c r="K9" s="80"/>
      <c r="L9" s="103"/>
      <c r="M9" s="234"/>
    </row>
    <row r="10" spans="2:13" ht="39" customHeight="1">
      <c r="B10" s="2"/>
      <c r="C10" s="94" t="s">
        <v>174</v>
      </c>
      <c r="D10" s="509" t="str">
        <f>Translations!$B$798</f>
        <v>Apibūdinkite metodiką ar duomenų šaltinį, naudojamą atstumui tarp aerodromų porų (=ortodrominis atstumas + 95 km) nustatyti.</v>
      </c>
      <c r="E10" s="509"/>
      <c r="F10" s="509"/>
      <c r="G10" s="509"/>
      <c r="H10" s="509"/>
      <c r="I10" s="509"/>
      <c r="J10" s="509"/>
      <c r="K10" s="509"/>
      <c r="L10" s="103"/>
      <c r="M10" s="242"/>
    </row>
    <row r="11" spans="2:13" ht="31.5" customHeight="1">
      <c r="B11" s="2"/>
      <c r="C11" s="94"/>
      <c r="D11" s="498" t="str">
        <f>Translations!$B$799</f>
        <v>Ortodrominis atstumas turi būti priartinamas naudojant Čikagos konvencijos 15 priedo 3.7.1.1 straipsnyje nurodytą sistemą (Pasaulinę geodezinę sistemą, angl. WGS84).</v>
      </c>
      <c r="E11" s="498"/>
      <c r="F11" s="498"/>
      <c r="G11" s="498"/>
      <c r="H11" s="498"/>
      <c r="I11" s="498"/>
      <c r="J11" s="498"/>
      <c r="K11" s="498"/>
      <c r="L11" s="103"/>
      <c r="M11" s="242"/>
    </row>
    <row r="12" spans="2:13" ht="38.25" customHeight="1">
      <c r="B12" s="2"/>
      <c r="C12" s="94"/>
      <c r="D12" s="514"/>
      <c r="E12" s="515"/>
      <c r="F12" s="515"/>
      <c r="G12" s="515"/>
      <c r="H12" s="515"/>
      <c r="I12" s="515"/>
      <c r="J12" s="515"/>
      <c r="K12" s="516"/>
      <c r="L12" s="217"/>
      <c r="M12" s="244"/>
    </row>
    <row r="13" spans="2:13" ht="38.25" customHeight="1">
      <c r="B13" s="2"/>
      <c r="C13" s="94"/>
      <c r="D13" s="510"/>
      <c r="E13" s="511"/>
      <c r="F13" s="511"/>
      <c r="G13" s="511"/>
      <c r="H13" s="511"/>
      <c r="I13" s="511"/>
      <c r="J13" s="511"/>
      <c r="K13" s="512"/>
      <c r="L13" s="217"/>
      <c r="M13" s="244"/>
    </row>
    <row r="14" spans="3:13" ht="12.75">
      <c r="C14" s="94"/>
      <c r="D14" s="94"/>
      <c r="E14" s="80"/>
      <c r="F14" s="80"/>
      <c r="G14" s="80"/>
      <c r="H14" s="80"/>
      <c r="I14" s="80"/>
      <c r="J14" s="80"/>
      <c r="K14" s="80"/>
      <c r="L14" s="103"/>
      <c r="M14" s="242"/>
    </row>
    <row r="15" spans="2:13" ht="12.75">
      <c r="B15" s="2"/>
      <c r="C15" s="94" t="s">
        <v>52</v>
      </c>
      <c r="D15" s="367" t="str">
        <f>Translations!$B$800</f>
        <v>Nurodykite sistemas ir procedūras, taikomas aerodromo buvimo vietos informacijai nustatyti.</v>
      </c>
      <c r="E15" s="367"/>
      <c r="F15" s="367"/>
      <c r="G15" s="367"/>
      <c r="H15" s="367"/>
      <c r="I15" s="367"/>
      <c r="J15" s="367"/>
      <c r="K15" s="367"/>
      <c r="L15" s="103"/>
      <c r="M15" s="242"/>
    </row>
    <row r="16" spans="3:13" ht="4.5" customHeight="1">
      <c r="C16" s="94"/>
      <c r="D16" s="54"/>
      <c r="E16" s="54"/>
      <c r="F16" s="54"/>
      <c r="G16" s="54"/>
      <c r="H16" s="54"/>
      <c r="I16" s="54"/>
      <c r="J16" s="54"/>
      <c r="K16" s="54"/>
      <c r="L16" s="103"/>
      <c r="M16" s="242"/>
    </row>
    <row r="17" spans="1:14" s="17" customFormat="1" ht="12.75" customHeight="1">
      <c r="A17" s="233"/>
      <c r="C17" s="140"/>
      <c r="D17" s="487" t="str">
        <f>Translations!$B$194</f>
        <v>Procedūros pavadinimas</v>
      </c>
      <c r="E17" s="488"/>
      <c r="F17" s="484"/>
      <c r="G17" s="485"/>
      <c r="H17" s="485"/>
      <c r="I17" s="485"/>
      <c r="J17" s="485"/>
      <c r="K17" s="486"/>
      <c r="L17" s="218"/>
      <c r="M17" s="245"/>
      <c r="N17" s="53"/>
    </row>
    <row r="18" spans="1:14" s="17" customFormat="1" ht="12.75" customHeight="1">
      <c r="A18" s="233"/>
      <c r="C18" s="140"/>
      <c r="D18" s="487" t="str">
        <f>Translations!$B$195</f>
        <v>Procedūros nuoroda</v>
      </c>
      <c r="E18" s="488"/>
      <c r="F18" s="484"/>
      <c r="G18" s="485"/>
      <c r="H18" s="485"/>
      <c r="I18" s="485"/>
      <c r="J18" s="485"/>
      <c r="K18" s="486"/>
      <c r="L18" s="218"/>
      <c r="M18" s="245"/>
      <c r="N18" s="53"/>
    </row>
    <row r="19" spans="1:14" s="17" customFormat="1" ht="12.75">
      <c r="A19" s="233"/>
      <c r="B19" s="62"/>
      <c r="C19" s="140"/>
      <c r="D19" s="487" t="str">
        <f>Translations!$B$197</f>
        <v>Trumpas procedūros aprašymas</v>
      </c>
      <c r="E19" s="488"/>
      <c r="F19" s="484"/>
      <c r="G19" s="485"/>
      <c r="H19" s="485"/>
      <c r="I19" s="485"/>
      <c r="J19" s="485"/>
      <c r="K19" s="486"/>
      <c r="L19" s="218"/>
      <c r="M19" s="245"/>
      <c r="N19" s="53"/>
    </row>
    <row r="20" spans="1:14" s="17" customFormat="1" ht="25.5" customHeight="1">
      <c r="A20" s="233"/>
      <c r="B20" s="62"/>
      <c r="C20" s="140"/>
      <c r="D20" s="487" t="str">
        <f>Translations!$B$198</f>
        <v>Postas ar departamentas, atsakingas už duomenų tvarkymą</v>
      </c>
      <c r="E20" s="488"/>
      <c r="F20" s="484"/>
      <c r="G20" s="485"/>
      <c r="H20" s="485"/>
      <c r="I20" s="485"/>
      <c r="J20" s="485"/>
      <c r="K20" s="486"/>
      <c r="L20" s="218"/>
      <c r="M20" s="245"/>
      <c r="N20" s="53"/>
    </row>
    <row r="21" spans="1:14" s="17" customFormat="1" ht="12.75" customHeight="1">
      <c r="A21" s="233"/>
      <c r="B21" s="62"/>
      <c r="C21" s="140"/>
      <c r="D21" s="487" t="str">
        <f>Translations!$B$199</f>
        <v>Vieta, kurioje laikomi įrašai</v>
      </c>
      <c r="E21" s="488"/>
      <c r="F21" s="484"/>
      <c r="G21" s="485"/>
      <c r="H21" s="485"/>
      <c r="I21" s="485"/>
      <c r="J21" s="485"/>
      <c r="K21" s="486"/>
      <c r="L21" s="218"/>
      <c r="M21" s="245"/>
      <c r="N21" s="53"/>
    </row>
    <row r="22" spans="1:14" s="17" customFormat="1" ht="25.5" customHeight="1">
      <c r="A22" s="233"/>
      <c r="B22" s="62"/>
      <c r="C22" s="140"/>
      <c r="D22" s="487" t="str">
        <f>Translations!$B$233</f>
        <v>Naudojamos sistemos pavadinimas (kai taikytina)</v>
      </c>
      <c r="E22" s="488"/>
      <c r="F22" s="484"/>
      <c r="G22" s="485"/>
      <c r="H22" s="485"/>
      <c r="I22" s="485"/>
      <c r="J22" s="485"/>
      <c r="K22" s="486"/>
      <c r="L22" s="218"/>
      <c r="M22" s="245"/>
      <c r="N22" s="53"/>
    </row>
    <row r="23" spans="3:13" ht="12.75">
      <c r="C23" s="94"/>
      <c r="D23" s="54"/>
      <c r="E23" s="54"/>
      <c r="F23" s="54"/>
      <c r="G23" s="54"/>
      <c r="H23" s="54"/>
      <c r="I23" s="54"/>
      <c r="J23" s="54"/>
      <c r="K23" s="54"/>
      <c r="L23" s="103"/>
      <c r="M23" s="242"/>
    </row>
    <row r="24" spans="2:13" ht="32.25" customHeight="1">
      <c r="B24" s="2"/>
      <c r="C24" s="94" t="s">
        <v>175</v>
      </c>
      <c r="D24" s="367" t="str">
        <f>Translations!$B$801</f>
        <v>Prašome pateikti informacijos apie sistemas ir procedūras, taikomas ortodrominiam atstumui tarp aerodromų porų nustatyti.</v>
      </c>
      <c r="E24" s="367"/>
      <c r="F24" s="367"/>
      <c r="G24" s="367"/>
      <c r="H24" s="367"/>
      <c r="I24" s="367"/>
      <c r="J24" s="367"/>
      <c r="K24" s="367"/>
      <c r="L24" s="103"/>
      <c r="M24" s="242"/>
    </row>
    <row r="25" spans="3:13" ht="4.5" customHeight="1">
      <c r="C25" s="94"/>
      <c r="D25" s="94"/>
      <c r="E25" s="80"/>
      <c r="F25" s="80"/>
      <c r="G25" s="80"/>
      <c r="H25" s="80"/>
      <c r="I25" s="80"/>
      <c r="J25" s="80"/>
      <c r="K25" s="80"/>
      <c r="L25" s="103"/>
      <c r="M25" s="242"/>
    </row>
    <row r="26" spans="1:14" s="17" customFormat="1" ht="12.75" customHeight="1">
      <c r="A26" s="233"/>
      <c r="C26" s="140"/>
      <c r="D26" s="487" t="str">
        <f>Translations!$B$194</f>
        <v>Procedūros pavadinimas</v>
      </c>
      <c r="E26" s="488"/>
      <c r="F26" s="484"/>
      <c r="G26" s="485"/>
      <c r="H26" s="485"/>
      <c r="I26" s="485"/>
      <c r="J26" s="485"/>
      <c r="K26" s="486"/>
      <c r="L26" s="218"/>
      <c r="M26" s="245"/>
      <c r="N26" s="53"/>
    </row>
    <row r="27" spans="1:14" s="17" customFormat="1" ht="12.75" customHeight="1">
      <c r="A27" s="233"/>
      <c r="C27" s="140"/>
      <c r="D27" s="487" t="str">
        <f>Translations!$B$195</f>
        <v>Procedūros nuoroda</v>
      </c>
      <c r="E27" s="488"/>
      <c r="F27" s="484"/>
      <c r="G27" s="485"/>
      <c r="H27" s="485"/>
      <c r="I27" s="485"/>
      <c r="J27" s="485"/>
      <c r="K27" s="486"/>
      <c r="L27" s="218"/>
      <c r="M27" s="245"/>
      <c r="N27" s="53"/>
    </row>
    <row r="28" spans="1:14" s="17" customFormat="1" ht="12.75">
      <c r="A28" s="233"/>
      <c r="B28" s="62"/>
      <c r="C28" s="140"/>
      <c r="D28" s="487" t="str">
        <f>Translations!$B$197</f>
        <v>Trumpas procedūros aprašymas</v>
      </c>
      <c r="E28" s="488"/>
      <c r="F28" s="484"/>
      <c r="G28" s="485"/>
      <c r="H28" s="485"/>
      <c r="I28" s="485"/>
      <c r="J28" s="485"/>
      <c r="K28" s="486"/>
      <c r="L28" s="218"/>
      <c r="M28" s="245"/>
      <c r="N28" s="53"/>
    </row>
    <row r="29" spans="1:14" s="17" customFormat="1" ht="25.5" customHeight="1">
      <c r="A29" s="233"/>
      <c r="B29" s="62"/>
      <c r="C29" s="140"/>
      <c r="D29" s="487" t="str">
        <f>Translations!$B$198</f>
        <v>Postas ar departamentas, atsakingas už duomenų tvarkymą</v>
      </c>
      <c r="E29" s="488"/>
      <c r="F29" s="484"/>
      <c r="G29" s="485"/>
      <c r="H29" s="485"/>
      <c r="I29" s="485"/>
      <c r="J29" s="485"/>
      <c r="K29" s="486"/>
      <c r="L29" s="218"/>
      <c r="M29" s="245"/>
      <c r="N29" s="53"/>
    </row>
    <row r="30" spans="1:14" s="17" customFormat="1" ht="12.75" customHeight="1">
      <c r="A30" s="233"/>
      <c r="B30" s="62"/>
      <c r="C30" s="140"/>
      <c r="D30" s="487" t="str">
        <f>Translations!$B$199</f>
        <v>Vieta, kurioje laikomi įrašai</v>
      </c>
      <c r="E30" s="488"/>
      <c r="F30" s="484"/>
      <c r="G30" s="485"/>
      <c r="H30" s="485"/>
      <c r="I30" s="485"/>
      <c r="J30" s="485"/>
      <c r="K30" s="486"/>
      <c r="L30" s="218"/>
      <c r="M30" s="245"/>
      <c r="N30" s="53"/>
    </row>
    <row r="31" spans="1:14" s="17" customFormat="1" ht="25.5" customHeight="1">
      <c r="A31" s="233"/>
      <c r="B31" s="62"/>
      <c r="C31" s="140"/>
      <c r="D31" s="487" t="str">
        <f>Translations!$B$233</f>
        <v>Naudojamos sistemos pavadinimas (kai taikytina)</v>
      </c>
      <c r="E31" s="488"/>
      <c r="F31" s="484"/>
      <c r="G31" s="485"/>
      <c r="H31" s="485"/>
      <c r="I31" s="485"/>
      <c r="J31" s="485"/>
      <c r="K31" s="486"/>
      <c r="L31" s="218"/>
      <c r="M31" s="245"/>
      <c r="N31" s="53"/>
    </row>
    <row r="32" spans="3:13" ht="12.75">
      <c r="C32" s="94"/>
      <c r="D32" s="94"/>
      <c r="E32" s="80"/>
      <c r="F32" s="80"/>
      <c r="G32" s="80"/>
      <c r="H32" s="80"/>
      <c r="I32" s="80"/>
      <c r="J32" s="80"/>
      <c r="K32" s="80"/>
      <c r="L32" s="103"/>
      <c r="M32" s="242"/>
    </row>
    <row r="33" spans="3:13" ht="15.75">
      <c r="C33" s="114">
        <v>6</v>
      </c>
      <c r="D33" s="114" t="str">
        <f>Translations!$B$802</f>
        <v>Naudingoji apkrova (keleiviai ir registruotas bagažas)</v>
      </c>
      <c r="E33" s="114"/>
      <c r="F33" s="114"/>
      <c r="G33" s="114"/>
      <c r="H33" s="114"/>
      <c r="I33" s="114"/>
      <c r="J33" s="114"/>
      <c r="K33" s="114"/>
      <c r="L33" s="130"/>
      <c r="M33" s="241"/>
    </row>
    <row r="34" spans="3:13" ht="12.75">
      <c r="C34" s="80"/>
      <c r="E34" s="80"/>
      <c r="F34" s="80"/>
      <c r="G34" s="80"/>
      <c r="H34" s="80"/>
      <c r="I34" s="80"/>
      <c r="J34" s="80"/>
      <c r="K34" s="80"/>
      <c r="L34" s="103"/>
      <c r="M34" s="242"/>
    </row>
    <row r="35" spans="2:13" ht="12.75">
      <c r="B35" s="2"/>
      <c r="C35" s="158" t="s">
        <v>53</v>
      </c>
      <c r="D35" s="502" t="str">
        <f>Translations!$B$803</f>
        <v>Kurį metodą taikysite keleivių ir registruoto bagažo masei nustatyti?</v>
      </c>
      <c r="E35" s="502"/>
      <c r="F35" s="502"/>
      <c r="G35" s="502"/>
      <c r="H35" s="502"/>
      <c r="I35" s="502"/>
      <c r="J35" s="502"/>
      <c r="K35" s="502"/>
      <c r="L35" s="157"/>
      <c r="M35" s="246"/>
    </row>
    <row r="36" spans="2:13" ht="12.75">
      <c r="B36" s="2"/>
      <c r="C36" s="158"/>
      <c r="D36" s="498" t="str">
        <f>Translations!$B$804</f>
        <v>Orlaivių naudotojai gali pasirinkti bent jau 1 pakopą keleivių ir registruoto bagažo masei nustatyti. Tą patį prekybos laikotarpį pasirinkta pakopa nuosekliai taikoma VISIEMS skrydžiams.</v>
      </c>
      <c r="E36" s="498"/>
      <c r="F36" s="498"/>
      <c r="G36" s="498"/>
      <c r="H36" s="498"/>
      <c r="I36" s="498"/>
      <c r="J36" s="498"/>
      <c r="K36" s="498"/>
      <c r="L36" s="157"/>
      <c r="M36" s="246"/>
    </row>
    <row r="37" spans="2:13" ht="12.75">
      <c r="B37" s="2"/>
      <c r="C37" s="158"/>
      <c r="D37" s="219" t="s">
        <v>1</v>
      </c>
      <c r="E37" s="449" t="str">
        <f>Translations!$B$805</f>
        <v>1 pakopa. Kiekvienam keleiviui, įskaitant jo registruotą bagažą, numatoma 100 kg masė;</v>
      </c>
      <c r="F37" s="449"/>
      <c r="G37" s="449"/>
      <c r="H37" s="449"/>
      <c r="I37" s="449"/>
      <c r="J37" s="449"/>
      <c r="K37" s="449"/>
      <c r="L37" s="157"/>
      <c r="M37" s="246"/>
    </row>
    <row r="38" spans="2:13" ht="25.5" customHeight="1">
      <c r="B38" s="2"/>
      <c r="C38" s="158"/>
      <c r="D38" s="219" t="s">
        <v>1</v>
      </c>
      <c r="E38" s="449" t="str">
        <f>Translations!$B$806</f>
        <v>2 pakopa. Keleivių ir registruoto bagažo masė yra tokia, kokia nurodyta kiekvieno skrydžio masės ir centruotės dokumentuose. </v>
      </c>
      <c r="F38" s="449"/>
      <c r="G38" s="449"/>
      <c r="H38" s="449"/>
      <c r="I38" s="449"/>
      <c r="J38" s="449"/>
      <c r="K38" s="449"/>
      <c r="L38" s="157"/>
      <c r="M38" s="246"/>
    </row>
    <row r="39" spans="2:13" ht="12.75" customHeight="1">
      <c r="B39" s="2"/>
      <c r="C39" s="220"/>
      <c r="D39" s="513"/>
      <c r="E39" s="513"/>
      <c r="F39" s="513"/>
      <c r="G39" s="513"/>
      <c r="H39" s="513"/>
      <c r="I39" s="513"/>
      <c r="J39" s="513"/>
      <c r="K39" s="513"/>
      <c r="L39" s="157"/>
      <c r="M39" s="247">
        <f>IF(ISBLANK(D39),"",MATCH(D39,EUconst_PassengerTiers,0))</f>
      </c>
    </row>
    <row r="40" spans="1:14" s="17" customFormat="1" ht="12.75">
      <c r="A40" s="233"/>
      <c r="C40" s="58"/>
      <c r="D40" s="58"/>
      <c r="E40" s="58"/>
      <c r="F40" s="58"/>
      <c r="G40" s="58"/>
      <c r="L40" s="53"/>
      <c r="M40" s="248"/>
      <c r="N40" s="53"/>
    </row>
    <row r="41" spans="2:13" ht="30.75" customHeight="1">
      <c r="B41" s="2"/>
      <c r="C41" s="158" t="s">
        <v>174</v>
      </c>
      <c r="D41" s="502" t="str">
        <f>Translations!$B$807</f>
        <v>Jei pasirinkote 2 pakopą, prašome nurodyti masės ir centruotės duomenis (pvz., kaip reikalaujama ES OPS (Reglamentas (EB) Nr. 3922/91) ar kitose tarptautinių skrydžių taisyklėse).</v>
      </c>
      <c r="E41" s="502"/>
      <c r="F41" s="502"/>
      <c r="G41" s="502"/>
      <c r="H41" s="502"/>
      <c r="I41" s="502"/>
      <c r="J41" s="502"/>
      <c r="K41" s="502"/>
      <c r="L41" s="103"/>
      <c r="M41" s="249"/>
    </row>
    <row r="42" spans="2:13" ht="12.75">
      <c r="B42" s="2"/>
      <c r="C42" s="158"/>
      <c r="D42" s="518" t="str">
        <f>Translations!$B$808</f>
        <v>Jei matuojate keleivių ir registruoto bagažo masę, turėtumėte įrašyti čia informaciją apie naudojamą matavimo įrangą.</v>
      </c>
      <c r="E42" s="518"/>
      <c r="F42" s="518"/>
      <c r="G42" s="518"/>
      <c r="H42" s="518"/>
      <c r="I42" s="518"/>
      <c r="J42" s="518"/>
      <c r="K42" s="518"/>
      <c r="L42" s="75"/>
      <c r="M42" s="249"/>
    </row>
    <row r="43" spans="3:13" ht="63" customHeight="1">
      <c r="C43" s="169"/>
      <c r="D43" s="519"/>
      <c r="E43" s="520"/>
      <c r="F43" s="520"/>
      <c r="G43" s="520"/>
      <c r="H43" s="520"/>
      <c r="I43" s="520"/>
      <c r="J43" s="520"/>
      <c r="K43" s="521"/>
      <c r="L43" s="103"/>
      <c r="M43" s="249"/>
    </row>
    <row r="44" spans="3:13" ht="12.75">
      <c r="C44" s="169"/>
      <c r="D44" s="169"/>
      <c r="E44" s="154"/>
      <c r="F44" s="154"/>
      <c r="G44" s="154"/>
      <c r="H44" s="154"/>
      <c r="I44" s="154"/>
      <c r="J44" s="154"/>
      <c r="K44" s="154"/>
      <c r="L44" s="103"/>
      <c r="M44" s="242"/>
    </row>
    <row r="45" spans="2:13" ht="27" customHeight="1">
      <c r="B45" s="2"/>
      <c r="C45" s="158" t="s">
        <v>179</v>
      </c>
      <c r="D45" s="334" t="str">
        <f>Translations!$B$809</f>
        <v>Prašome pateikti informacijos apie sistemas ir tvarką, taikomą keleivių skaičiui skrydžio metu apskaityti:</v>
      </c>
      <c r="E45" s="334"/>
      <c r="F45" s="334"/>
      <c r="G45" s="334"/>
      <c r="H45" s="334"/>
      <c r="I45" s="334"/>
      <c r="J45" s="334"/>
      <c r="K45" s="334"/>
      <c r="L45" s="75"/>
      <c r="M45" s="250"/>
    </row>
    <row r="46" spans="3:13" ht="5.25" customHeight="1">
      <c r="C46" s="158"/>
      <c r="D46" s="517"/>
      <c r="E46" s="517"/>
      <c r="F46" s="517"/>
      <c r="G46" s="517"/>
      <c r="H46" s="517"/>
      <c r="I46" s="517"/>
      <c r="J46" s="517"/>
      <c r="K46" s="517"/>
      <c r="L46" s="75"/>
      <c r="M46" s="250"/>
    </row>
    <row r="47" spans="1:14" s="17" customFormat="1" ht="12.75" customHeight="1">
      <c r="A47" s="233"/>
      <c r="C47" s="140"/>
      <c r="D47" s="487" t="str">
        <f>Translations!$B$194</f>
        <v>Procedūros pavadinimas</v>
      </c>
      <c r="E47" s="488"/>
      <c r="F47" s="484"/>
      <c r="G47" s="485"/>
      <c r="H47" s="485"/>
      <c r="I47" s="485"/>
      <c r="J47" s="485"/>
      <c r="K47" s="486"/>
      <c r="L47" s="218"/>
      <c r="M47" s="245"/>
      <c r="N47" s="53"/>
    </row>
    <row r="48" spans="1:14" s="17" customFormat="1" ht="12.75" customHeight="1">
      <c r="A48" s="233"/>
      <c r="C48" s="140"/>
      <c r="D48" s="487" t="str">
        <f>Translations!$B$195</f>
        <v>Procedūros nuoroda</v>
      </c>
      <c r="E48" s="488"/>
      <c r="F48" s="484"/>
      <c r="G48" s="485"/>
      <c r="H48" s="485"/>
      <c r="I48" s="485"/>
      <c r="J48" s="485"/>
      <c r="K48" s="486"/>
      <c r="L48" s="218"/>
      <c r="M48" s="245"/>
      <c r="N48" s="53"/>
    </row>
    <row r="49" spans="1:14" s="17" customFormat="1" ht="12.75">
      <c r="A49" s="233"/>
      <c r="B49" s="62"/>
      <c r="C49" s="140"/>
      <c r="D49" s="487" t="str">
        <f>Translations!$B$197</f>
        <v>Trumpas procedūros aprašymas</v>
      </c>
      <c r="E49" s="488"/>
      <c r="F49" s="484"/>
      <c r="G49" s="485"/>
      <c r="H49" s="485"/>
      <c r="I49" s="485"/>
      <c r="J49" s="485"/>
      <c r="K49" s="486"/>
      <c r="L49" s="218"/>
      <c r="M49" s="245"/>
      <c r="N49" s="53"/>
    </row>
    <row r="50" spans="1:14" s="17" customFormat="1" ht="25.5" customHeight="1">
      <c r="A50" s="233"/>
      <c r="B50" s="62"/>
      <c r="C50" s="140"/>
      <c r="D50" s="487" t="str">
        <f>Translations!$B$198</f>
        <v>Postas ar departamentas, atsakingas už duomenų tvarkymą</v>
      </c>
      <c r="E50" s="488"/>
      <c r="F50" s="484"/>
      <c r="G50" s="485"/>
      <c r="H50" s="485"/>
      <c r="I50" s="485"/>
      <c r="J50" s="485"/>
      <c r="K50" s="486"/>
      <c r="L50" s="218"/>
      <c r="M50" s="245"/>
      <c r="N50" s="53"/>
    </row>
    <row r="51" spans="1:14" s="17" customFormat="1" ht="12.75" customHeight="1">
      <c r="A51" s="233"/>
      <c r="B51" s="62"/>
      <c r="C51" s="140"/>
      <c r="D51" s="487" t="str">
        <f>Translations!$B$199</f>
        <v>Vieta, kurioje laikomi įrašai</v>
      </c>
      <c r="E51" s="488"/>
      <c r="F51" s="484"/>
      <c r="G51" s="485"/>
      <c r="H51" s="485"/>
      <c r="I51" s="485"/>
      <c r="J51" s="485"/>
      <c r="K51" s="486"/>
      <c r="L51" s="218"/>
      <c r="M51" s="245"/>
      <c r="N51" s="53"/>
    </row>
    <row r="52" spans="1:14" s="17" customFormat="1" ht="25.5" customHeight="1">
      <c r="A52" s="233"/>
      <c r="B52" s="62"/>
      <c r="C52" s="140"/>
      <c r="D52" s="487" t="str">
        <f>Translations!$B$233</f>
        <v>Naudojamos sistemos pavadinimas (kai taikytina)</v>
      </c>
      <c r="E52" s="488"/>
      <c r="F52" s="484"/>
      <c r="G52" s="485"/>
      <c r="H52" s="485"/>
      <c r="I52" s="485"/>
      <c r="J52" s="485"/>
      <c r="K52" s="486"/>
      <c r="L52" s="218"/>
      <c r="M52" s="245"/>
      <c r="N52" s="53"/>
    </row>
    <row r="53" spans="3:13" ht="12.75">
      <c r="C53" s="169"/>
      <c r="D53" s="17"/>
      <c r="E53" s="17"/>
      <c r="F53" s="17"/>
      <c r="G53" s="17"/>
      <c r="H53" s="17"/>
      <c r="I53" s="17"/>
      <c r="J53" s="17"/>
      <c r="K53" s="17"/>
      <c r="L53" s="103"/>
      <c r="M53" s="242"/>
    </row>
    <row r="54" spans="3:13" ht="15.75">
      <c r="C54" s="17"/>
      <c r="D54" s="114" t="str">
        <f>Translations!$B$810</f>
        <v>Naudingoji apkrova (kroviniai ir paštas)</v>
      </c>
      <c r="E54" s="114"/>
      <c r="F54" s="114"/>
      <c r="G54" s="114"/>
      <c r="H54" s="114"/>
      <c r="I54" s="114"/>
      <c r="J54" s="114"/>
      <c r="K54" s="114"/>
      <c r="L54" s="130"/>
      <c r="M54" s="241"/>
    </row>
    <row r="55" spans="1:14" s="17" customFormat="1" ht="12.75">
      <c r="A55" s="233"/>
      <c r="L55" s="53"/>
      <c r="M55" s="248"/>
      <c r="N55" s="53"/>
    </row>
    <row r="56" spans="3:13" ht="12.75">
      <c r="C56" s="158" t="s">
        <v>0</v>
      </c>
      <c r="D56" s="502" t="str">
        <f>Translations!$B$811</f>
        <v>Ar privalote turėti atitinkamų skrydžių masės ir centruotės dokumentus?</v>
      </c>
      <c r="E56" s="502"/>
      <c r="F56" s="502"/>
      <c r="G56" s="502"/>
      <c r="H56" s="502"/>
      <c r="I56" s="502"/>
      <c r="J56" s="502"/>
      <c r="K56" s="502"/>
      <c r="L56" s="157"/>
      <c r="M56" s="246"/>
    </row>
    <row r="57" spans="2:13" ht="12.75">
      <c r="B57" s="2"/>
      <c r="C57" s="158"/>
      <c r="D57" s="498" t="str">
        <f>Translations!$B$812</f>
        <v>Orlaivių naudotojai, kurie neprivalo turėti masės ir centruotės dokumentų, turi pasiūlyti tinkamą krovinių ir pašto masės nustatymo metodiką.</v>
      </c>
      <c r="E57" s="498"/>
      <c r="F57" s="498"/>
      <c r="G57" s="498"/>
      <c r="H57" s="498"/>
      <c r="I57" s="498"/>
      <c r="J57" s="498"/>
      <c r="K57" s="498"/>
      <c r="L57" s="157"/>
      <c r="M57" s="246"/>
    </row>
    <row r="58" spans="2:13" ht="12.75" customHeight="1">
      <c r="B58" s="2"/>
      <c r="C58" s="220"/>
      <c r="D58" s="499"/>
      <c r="E58" s="500"/>
      <c r="F58" s="501">
        <f>IF(ISNUMBER(M58),INDEX(EUconst_Messages6d,M58),"")</f>
      </c>
      <c r="G58" s="501"/>
      <c r="H58" s="501"/>
      <c r="I58" s="501"/>
      <c r="J58" s="501"/>
      <c r="K58" s="501"/>
      <c r="L58" s="157"/>
      <c r="M58" s="243">
        <f>IF(ISLOGICAL(D58),IF(D58=TRUE,2,1),"")</f>
      </c>
    </row>
    <row r="59" spans="5:13" ht="12.75" customHeight="1">
      <c r="E59" s="154"/>
      <c r="F59" s="122"/>
      <c r="G59" s="122"/>
      <c r="H59" s="154"/>
      <c r="I59" s="154"/>
      <c r="J59" s="154"/>
      <c r="K59" s="154"/>
      <c r="L59" s="103"/>
      <c r="M59" s="244"/>
    </row>
    <row r="60" spans="2:13" ht="25.5" customHeight="1">
      <c r="B60" s="2"/>
      <c r="C60" s="158" t="s">
        <v>176</v>
      </c>
      <c r="D60" s="492" t="str">
        <f>Translations!$B$813</f>
        <v>Pateikite glaustą siūlomos alternatyvios krovinių ir pašto masės nustatymo metodikos aprašymą.</v>
      </c>
      <c r="E60" s="492"/>
      <c r="F60" s="492"/>
      <c r="G60" s="492"/>
      <c r="H60" s="492"/>
      <c r="I60" s="492"/>
      <c r="J60" s="492"/>
      <c r="K60" s="492"/>
      <c r="L60" s="157"/>
      <c r="M60" s="244"/>
    </row>
    <row r="61" spans="2:13" ht="25.5" customHeight="1">
      <c r="B61" s="2"/>
      <c r="D61" s="489"/>
      <c r="E61" s="490"/>
      <c r="F61" s="490"/>
      <c r="G61" s="490"/>
      <c r="H61" s="490"/>
      <c r="I61" s="490"/>
      <c r="J61" s="490"/>
      <c r="K61" s="491"/>
      <c r="L61" s="217"/>
      <c r="M61" s="244"/>
    </row>
    <row r="62" spans="2:13" ht="25.5" customHeight="1">
      <c r="B62" s="2"/>
      <c r="D62" s="506"/>
      <c r="E62" s="507"/>
      <c r="F62" s="507"/>
      <c r="G62" s="507"/>
      <c r="H62" s="507"/>
      <c r="I62" s="507"/>
      <c r="J62" s="507"/>
      <c r="K62" s="508"/>
      <c r="L62" s="217"/>
      <c r="M62" s="244"/>
    </row>
    <row r="63" spans="2:13" ht="25.5" customHeight="1">
      <c r="B63" s="2"/>
      <c r="D63" s="506"/>
      <c r="E63" s="507"/>
      <c r="F63" s="507"/>
      <c r="G63" s="507"/>
      <c r="H63" s="507"/>
      <c r="I63" s="507"/>
      <c r="J63" s="507"/>
      <c r="K63" s="508"/>
      <c r="L63" s="217"/>
      <c r="M63" s="244"/>
    </row>
    <row r="64" spans="2:13" ht="25.5" customHeight="1">
      <c r="B64" s="2"/>
      <c r="D64" s="503"/>
      <c r="E64" s="504"/>
      <c r="F64" s="504"/>
      <c r="G64" s="504"/>
      <c r="H64" s="504"/>
      <c r="I64" s="504"/>
      <c r="J64" s="504"/>
      <c r="K64" s="505"/>
      <c r="L64" s="217"/>
      <c r="M64" s="244"/>
    </row>
    <row r="65" spans="5:13" ht="13.5" customHeight="1">
      <c r="E65" s="154"/>
      <c r="F65" s="154"/>
      <c r="G65" s="154"/>
      <c r="H65" s="154"/>
      <c r="I65" s="154"/>
      <c r="J65" s="154"/>
      <c r="K65" s="154"/>
      <c r="L65" s="103"/>
      <c r="M65" s="242"/>
    </row>
    <row r="66" spans="2:13" ht="12.75">
      <c r="B66" s="2"/>
      <c r="C66" s="158" t="s">
        <v>172</v>
      </c>
      <c r="D66" s="492" t="str">
        <f>Translations!$B$814</f>
        <v>Pateikite krovinių ir pašto masei nustatyti naudojamų matavimo prietaisų aprašymą.</v>
      </c>
      <c r="E66" s="492"/>
      <c r="F66" s="492"/>
      <c r="G66" s="492"/>
      <c r="H66" s="492"/>
      <c r="I66" s="492"/>
      <c r="J66" s="492"/>
      <c r="K66" s="492"/>
      <c r="L66" s="75"/>
      <c r="M66" s="250"/>
    </row>
    <row r="67" spans="2:13" ht="25.5" customHeight="1">
      <c r="B67" s="2"/>
      <c r="C67" s="158"/>
      <c r="D67" s="489"/>
      <c r="E67" s="490"/>
      <c r="F67" s="490"/>
      <c r="G67" s="490"/>
      <c r="H67" s="490"/>
      <c r="I67" s="490"/>
      <c r="J67" s="490"/>
      <c r="K67" s="491"/>
      <c r="L67" s="217"/>
      <c r="M67" s="244"/>
    </row>
    <row r="68" spans="2:13" ht="25.5" customHeight="1">
      <c r="B68" s="2"/>
      <c r="C68" s="158"/>
      <c r="D68" s="506"/>
      <c r="E68" s="507"/>
      <c r="F68" s="507"/>
      <c r="G68" s="507"/>
      <c r="H68" s="507"/>
      <c r="I68" s="507"/>
      <c r="J68" s="507"/>
      <c r="K68" s="508"/>
      <c r="L68" s="217"/>
      <c r="M68" s="244"/>
    </row>
    <row r="69" spans="2:13" ht="25.5" customHeight="1">
      <c r="B69" s="2"/>
      <c r="C69" s="158"/>
      <c r="D69" s="503"/>
      <c r="E69" s="504"/>
      <c r="F69" s="504"/>
      <c r="G69" s="504"/>
      <c r="H69" s="504"/>
      <c r="I69" s="504"/>
      <c r="J69" s="504"/>
      <c r="K69" s="505"/>
      <c r="L69" s="217"/>
      <c r="M69" s="244"/>
    </row>
    <row r="70" spans="3:13" ht="12.75">
      <c r="C70" s="158"/>
      <c r="D70" s="4"/>
      <c r="E70" s="4"/>
      <c r="F70" s="4"/>
      <c r="G70" s="4"/>
      <c r="H70" s="4"/>
      <c r="I70" s="4"/>
      <c r="J70" s="4"/>
      <c r="K70" s="4"/>
      <c r="L70" s="75"/>
      <c r="M70" s="250"/>
    </row>
    <row r="71" spans="1:14" s="222" customFormat="1" ht="25.5" customHeight="1">
      <c r="A71" s="237"/>
      <c r="C71" s="220" t="s">
        <v>150</v>
      </c>
      <c r="D71" s="502" t="str">
        <f>Translations!$B$815</f>
        <v>Patvirtinkite, kad neįskaičiuosite visų kilnojamųjų platformų ir konteinerių, kurie nėra naudingoji apkrova, taros svorio ir orlaivio svorio.</v>
      </c>
      <c r="E71" s="502"/>
      <c r="F71" s="502"/>
      <c r="G71" s="502"/>
      <c r="H71" s="502"/>
      <c r="I71" s="502"/>
      <c r="J71" s="502"/>
      <c r="K71" s="502"/>
      <c r="L71" s="210"/>
      <c r="M71" s="251"/>
      <c r="N71" s="223"/>
    </row>
    <row r="72" spans="3:13" ht="25.5" customHeight="1">
      <c r="C72" s="158"/>
      <c r="D72" s="493"/>
      <c r="E72" s="494"/>
      <c r="F72" s="494"/>
      <c r="G72" s="494"/>
      <c r="H72" s="494"/>
      <c r="I72" s="494"/>
      <c r="J72" s="494"/>
      <c r="K72" s="495"/>
      <c r="L72" s="75"/>
      <c r="M72" s="247" t="b">
        <f>ISBLANK(D72)</f>
        <v>1</v>
      </c>
    </row>
    <row r="73" spans="3:13" ht="12.75" customHeight="1">
      <c r="C73" s="158"/>
      <c r="D73" s="4"/>
      <c r="E73" s="4"/>
      <c r="F73" s="4"/>
      <c r="G73" s="4"/>
      <c r="H73" s="4"/>
      <c r="I73" s="4"/>
      <c r="J73" s="4"/>
      <c r="K73" s="4"/>
      <c r="L73" s="75"/>
      <c r="M73" s="250"/>
    </row>
    <row r="74" spans="2:13" ht="12.75">
      <c r="B74" s="2"/>
      <c r="C74" s="158" t="s">
        <v>177</v>
      </c>
      <c r="D74" s="334" t="str">
        <f>Translations!$B$816</f>
        <v>Nurodykite, kokias taikote skrydžio krovinių ir pašto masės stebėsenos procedūras.</v>
      </c>
      <c r="E74" s="334"/>
      <c r="F74" s="334"/>
      <c r="G74" s="334"/>
      <c r="H74" s="334"/>
      <c r="I74" s="334"/>
      <c r="J74" s="334"/>
      <c r="K74" s="334"/>
      <c r="L74" s="75"/>
      <c r="M74" s="250"/>
    </row>
    <row r="75" spans="1:14" s="17" customFormat="1" ht="12.75" customHeight="1">
      <c r="A75" s="233"/>
      <c r="C75" s="140"/>
      <c r="D75" s="487" t="str">
        <f>Translations!$B$194</f>
        <v>Procedūros pavadinimas</v>
      </c>
      <c r="E75" s="488"/>
      <c r="F75" s="484"/>
      <c r="G75" s="485"/>
      <c r="H75" s="485"/>
      <c r="I75" s="485"/>
      <c r="J75" s="485"/>
      <c r="K75" s="486"/>
      <c r="L75" s="218"/>
      <c r="M75" s="245"/>
      <c r="N75" s="53"/>
    </row>
    <row r="76" spans="1:14" s="17" customFormat="1" ht="12.75" customHeight="1">
      <c r="A76" s="233"/>
      <c r="C76" s="140"/>
      <c r="D76" s="487" t="str">
        <f>Translations!$B$195</f>
        <v>Procedūros nuoroda</v>
      </c>
      <c r="E76" s="488"/>
      <c r="F76" s="484"/>
      <c r="G76" s="485"/>
      <c r="H76" s="485"/>
      <c r="I76" s="485"/>
      <c r="J76" s="485"/>
      <c r="K76" s="486"/>
      <c r="L76" s="218"/>
      <c r="M76" s="245"/>
      <c r="N76" s="53"/>
    </row>
    <row r="77" spans="1:14" s="17" customFormat="1" ht="12.75">
      <c r="A77" s="233"/>
      <c r="B77" s="62"/>
      <c r="C77" s="140"/>
      <c r="D77" s="487" t="str">
        <f>Translations!$B$197</f>
        <v>Trumpas procedūros aprašymas</v>
      </c>
      <c r="E77" s="488"/>
      <c r="F77" s="484"/>
      <c r="G77" s="485"/>
      <c r="H77" s="485"/>
      <c r="I77" s="485"/>
      <c r="J77" s="485"/>
      <c r="K77" s="486"/>
      <c r="L77" s="218"/>
      <c r="M77" s="245"/>
      <c r="N77" s="53"/>
    </row>
    <row r="78" spans="1:14" s="17" customFormat="1" ht="25.5" customHeight="1">
      <c r="A78" s="233"/>
      <c r="B78" s="62"/>
      <c r="C78" s="140"/>
      <c r="D78" s="487" t="str">
        <f>Translations!$B$198</f>
        <v>Postas ar departamentas, atsakingas už duomenų tvarkymą</v>
      </c>
      <c r="E78" s="488"/>
      <c r="F78" s="484"/>
      <c r="G78" s="485"/>
      <c r="H78" s="485"/>
      <c r="I78" s="485"/>
      <c r="J78" s="485"/>
      <c r="K78" s="486"/>
      <c r="L78" s="218"/>
      <c r="M78" s="245"/>
      <c r="N78" s="53"/>
    </row>
    <row r="79" spans="1:14" s="17" customFormat="1" ht="12.75" customHeight="1">
      <c r="A79" s="233"/>
      <c r="B79" s="62"/>
      <c r="C79" s="140"/>
      <c r="D79" s="487" t="str">
        <f>Translations!$B$199</f>
        <v>Vieta, kurioje laikomi įrašai</v>
      </c>
      <c r="E79" s="488"/>
      <c r="F79" s="484"/>
      <c r="G79" s="485"/>
      <c r="H79" s="485"/>
      <c r="I79" s="485"/>
      <c r="J79" s="485"/>
      <c r="K79" s="486"/>
      <c r="L79" s="218"/>
      <c r="M79" s="245"/>
      <c r="N79" s="53"/>
    </row>
    <row r="80" spans="1:14" s="17" customFormat="1" ht="25.5" customHeight="1">
      <c r="A80" s="233"/>
      <c r="B80" s="62"/>
      <c r="C80" s="140"/>
      <c r="D80" s="487" t="str">
        <f>Translations!$B$233</f>
        <v>Naudojamos sistemos pavadinimas (kai taikytina)</v>
      </c>
      <c r="E80" s="488"/>
      <c r="F80" s="484"/>
      <c r="G80" s="485"/>
      <c r="H80" s="485"/>
      <c r="I80" s="485"/>
      <c r="J80" s="485"/>
      <c r="K80" s="486"/>
      <c r="L80" s="218"/>
      <c r="M80" s="245"/>
      <c r="N80" s="53"/>
    </row>
    <row r="81" spans="3:13" ht="12.75">
      <c r="C81" s="158"/>
      <c r="D81" s="4"/>
      <c r="E81" s="4"/>
      <c r="F81" s="4"/>
      <c r="G81" s="4"/>
      <c r="H81" s="4"/>
      <c r="I81" s="4"/>
      <c r="J81" s="4"/>
      <c r="K81" s="4"/>
      <c r="L81" s="75"/>
      <c r="M81" s="250"/>
    </row>
    <row r="82" spans="4:8" ht="12.75">
      <c r="D82" s="496" t="str">
        <f>Translations!$B$817</f>
        <v>&lt;&lt;&lt; Spauskite čia ir pateksite į 7 skirsnį „Valdymas“ &gt;&gt;&gt;</v>
      </c>
      <c r="E82" s="497"/>
      <c r="F82" s="497"/>
      <c r="G82" s="497"/>
      <c r="H82" s="497"/>
    </row>
    <row r="83" ht="12.75">
      <c r="D83" s="17"/>
    </row>
    <row r="84" ht="12.75">
      <c r="D84" s="17"/>
    </row>
  </sheetData>
  <sheetProtection sheet="1" objects="1" scenarios="1" formatCells="0" formatColumns="0" formatRows="0"/>
  <mergeCells count="84">
    <mergeCell ref="D68:K68"/>
    <mergeCell ref="F19:K19"/>
    <mergeCell ref="D30:E30"/>
    <mergeCell ref="D43:K43"/>
    <mergeCell ref="D35:K35"/>
    <mergeCell ref="F47:K47"/>
    <mergeCell ref="D50:E50"/>
    <mergeCell ref="F50:K50"/>
    <mergeCell ref="F26:K26"/>
    <mergeCell ref="F31:K31"/>
    <mergeCell ref="D47:E47"/>
    <mergeCell ref="F27:K27"/>
    <mergeCell ref="E38:K38"/>
    <mergeCell ref="D15:K15"/>
    <mergeCell ref="F18:K18"/>
    <mergeCell ref="D19:E19"/>
    <mergeCell ref="D42:K42"/>
    <mergeCell ref="D21:E21"/>
    <mergeCell ref="D45:K45"/>
    <mergeCell ref="D17:E17"/>
    <mergeCell ref="D27:E27"/>
    <mergeCell ref="D46:K46"/>
    <mergeCell ref="E37:K37"/>
    <mergeCell ref="D18:E18"/>
    <mergeCell ref="D24:K24"/>
    <mergeCell ref="D36:K36"/>
    <mergeCell ref="D56:K56"/>
    <mergeCell ref="D28:E28"/>
    <mergeCell ref="D39:K39"/>
    <mergeCell ref="F28:K28"/>
    <mergeCell ref="D29:E29"/>
    <mergeCell ref="D12:K12"/>
    <mergeCell ref="D48:E48"/>
    <mergeCell ref="F48:K48"/>
    <mergeCell ref="D51:E51"/>
    <mergeCell ref="F17:K17"/>
    <mergeCell ref="D7:J7"/>
    <mergeCell ref="D31:E31"/>
    <mergeCell ref="D8:K8"/>
    <mergeCell ref="D13:K13"/>
    <mergeCell ref="D26:E26"/>
    <mergeCell ref="F21:K21"/>
    <mergeCell ref="D22:E22"/>
    <mergeCell ref="F22:K22"/>
    <mergeCell ref="D11:K11"/>
    <mergeCell ref="F30:K30"/>
    <mergeCell ref="D69:K69"/>
    <mergeCell ref="D62:K62"/>
    <mergeCell ref="D63:K63"/>
    <mergeCell ref="D64:K64"/>
    <mergeCell ref="C3:K3"/>
    <mergeCell ref="D41:K41"/>
    <mergeCell ref="F29:K29"/>
    <mergeCell ref="D20:E20"/>
    <mergeCell ref="F20:K20"/>
    <mergeCell ref="D10:K10"/>
    <mergeCell ref="D82:H82"/>
    <mergeCell ref="D52:E52"/>
    <mergeCell ref="F52:K52"/>
    <mergeCell ref="D57:K57"/>
    <mergeCell ref="D60:K60"/>
    <mergeCell ref="D58:E58"/>
    <mergeCell ref="F58:K58"/>
    <mergeCell ref="D80:E80"/>
    <mergeCell ref="D74:K74"/>
    <mergeCell ref="D71:K71"/>
    <mergeCell ref="F80:K80"/>
    <mergeCell ref="D77:E77"/>
    <mergeCell ref="F77:K77"/>
    <mergeCell ref="D78:E78"/>
    <mergeCell ref="F78:K78"/>
    <mergeCell ref="D75:E75"/>
    <mergeCell ref="D76:E76"/>
    <mergeCell ref="F76:K76"/>
    <mergeCell ref="F49:K49"/>
    <mergeCell ref="D49:E49"/>
    <mergeCell ref="F75:K75"/>
    <mergeCell ref="D79:E79"/>
    <mergeCell ref="F79:K79"/>
    <mergeCell ref="F51:K51"/>
    <mergeCell ref="D67:K67"/>
    <mergeCell ref="D66:K66"/>
    <mergeCell ref="D61:K61"/>
    <mergeCell ref="D72:K72"/>
  </mergeCells>
  <conditionalFormatting sqref="D43:K43">
    <cfRule type="expression" priority="1" dxfId="9" stopIfTrue="1">
      <formula>(CNTR_TierPassenger=1)</formula>
    </cfRule>
  </conditionalFormatting>
  <conditionalFormatting sqref="D61:K64">
    <cfRule type="expression" priority="2" dxfId="9" stopIfTrue="1">
      <formula>(CNTR_MBrequired=2)</formula>
    </cfRule>
  </conditionalFormatting>
  <dataValidations count="3">
    <dataValidation type="list" allowBlank="1" showInputMessage="1" showErrorMessage="1" sqref="K7 D58:E58">
      <formula1>YesNo</formula1>
    </dataValidation>
    <dataValidation type="list" allowBlank="1" showInputMessage="1" showErrorMessage="1" sqref="D39:K39">
      <formula1>EUconst_PassengerTiers</formula1>
    </dataValidation>
    <dataValidation type="list" allowBlank="1" showInputMessage="1" showErrorMessage="1" sqref="D72:K72">
      <formula1>EUconst_ConfirmPayloadConditions</formula1>
    </dataValidation>
  </dataValidations>
  <hyperlinks>
    <hyperlink ref="D82:F82" location="'Tonne-kilometres'!A1" display="&lt;&lt;&lt;Click here to proceed to section 6 &quot;Distance&quot;&gt;&gt;&gt;"/>
    <hyperlink ref="D82:H82" location="Management!C10" display="&lt;&lt;&lt; Click here to proceed to section 8 &quot;Management systems&quot; &gt;&gt;&gt;"/>
  </hyperlinks>
  <printOptions/>
  <pageMargins left="0.7874015748031497" right="0.7874015748031497" top="0.7874015748031497" bottom="0.7874015748031497" header="0.3937007874015748" footer="0.3937007874015748"/>
  <pageSetup fitToHeight="4" fitToWidth="1" horizontalDpi="600" verticalDpi="600" orientation="portrait" paperSize="9" scale="83" r:id="rId2"/>
  <headerFooter alignWithMargins="0">
    <oddHeader>&amp;CPuslapių &amp;P iš &amp;N&amp;R&amp;D</oddHeader>
  </headerFooter>
  <rowBreaks count="2" manualBreakCount="2">
    <brk id="32" min="1" max="10" man="1"/>
    <brk id="53" min="1" max="10" man="1"/>
  </rowBreaks>
  <legacyDrawing r:id="rId1"/>
</worksheet>
</file>

<file path=xl/worksheets/sheet7.xml><?xml version="1.0" encoding="utf-8"?>
<worksheet xmlns="http://schemas.openxmlformats.org/spreadsheetml/2006/main" xmlns:r="http://schemas.openxmlformats.org/officeDocument/2006/relationships">
  <sheetPr>
    <pageSetUpPr fitToPage="1"/>
  </sheetPr>
  <dimension ref="A2:K156"/>
  <sheetViews>
    <sheetView showGridLines="0" zoomScaleSheetLayoutView="100" zoomScalePageLayoutView="0" workbookViewId="0" topLeftCell="A1">
      <selection activeCell="B2" sqref="B2:J2"/>
    </sheetView>
  </sheetViews>
  <sheetFormatPr defaultColWidth="9.140625" defaultRowHeight="12.75"/>
  <cols>
    <col min="1" max="1" width="3.140625" style="56" customWidth="1"/>
    <col min="2" max="2" width="5.28125" style="165" customWidth="1"/>
    <col min="3" max="3" width="9.00390625" style="17" customWidth="1"/>
    <col min="4" max="4" width="10.7109375" style="17" customWidth="1"/>
    <col min="5" max="5" width="13.140625" style="17" customWidth="1"/>
    <col min="6" max="6" width="13.28125" style="17" customWidth="1"/>
    <col min="7" max="7" width="14.421875" style="17" customWidth="1"/>
    <col min="8" max="8" width="12.28125" style="17" customWidth="1"/>
    <col min="9" max="9" width="13.421875" style="17" customWidth="1"/>
    <col min="10" max="10" width="14.57421875" style="17" customWidth="1"/>
    <col min="11" max="16384" width="9.140625" style="17" customWidth="1"/>
  </cols>
  <sheetData>
    <row r="2" spans="2:10" ht="33.75" customHeight="1">
      <c r="B2" s="554" t="str">
        <f>Translations!$B$322</f>
        <v>DUOMENŲ VALDYMO IR KONTROLĖS PROCEDŪRŲ APRAŠYMAS</v>
      </c>
      <c r="C2" s="554"/>
      <c r="D2" s="554"/>
      <c r="E2" s="554"/>
      <c r="F2" s="554"/>
      <c r="G2" s="554"/>
      <c r="H2" s="554"/>
      <c r="I2" s="554"/>
      <c r="J2" s="554"/>
    </row>
    <row r="4" spans="2:10" ht="15.75">
      <c r="B4" s="162">
        <v>7</v>
      </c>
      <c r="C4" s="163" t="str">
        <f>Translations!$B$15</f>
        <v>Valdymas</v>
      </c>
      <c r="D4" s="163"/>
      <c r="E4" s="163"/>
      <c r="F4" s="163"/>
      <c r="G4" s="163"/>
      <c r="H4" s="163"/>
      <c r="I4" s="163"/>
      <c r="J4" s="163"/>
    </row>
    <row r="5" spans="2:10" ht="12.75">
      <c r="B5" s="164"/>
      <c r="C5" s="99"/>
      <c r="D5" s="99"/>
      <c r="E5" s="99"/>
      <c r="F5" s="99"/>
      <c r="G5" s="99"/>
      <c r="H5" s="99"/>
      <c r="I5" s="99"/>
      <c r="J5" s="99"/>
    </row>
    <row r="6" spans="2:10" ht="12.75">
      <c r="B6" s="55" t="s">
        <v>171</v>
      </c>
      <c r="C6" s="367" t="str">
        <f>Translations!$B$323</f>
        <v>Nurodykite, kas atsakingas už stebėseną ir ataskaitų teikimą (SAR 61 straipsnis)</v>
      </c>
      <c r="D6" s="367"/>
      <c r="E6" s="367"/>
      <c r="F6" s="367"/>
      <c r="G6" s="367"/>
      <c r="H6" s="367"/>
      <c r="I6" s="367"/>
      <c r="J6" s="367"/>
    </row>
    <row r="7" spans="2:10" ht="38.25" customHeight="1">
      <c r="B7" s="47"/>
      <c r="C7" s="550" t="str">
        <f>Translations!$B$324</f>
        <v>Prašome nurodyti pareigas ar pareigybes ir pateikti glaustą jų vaidmens, susijusio su stebėsena ir ataskaitų teikimu, santrauką. Turi būti išvardyti tik tie asmenys, kuriems tenka bendroji atsakomybė ir kitoks svarbus vaidmuo (t. y. nereikia įtraukti asmenų, kuriems pavedamos užduotys).</v>
      </c>
      <c r="D7" s="550"/>
      <c r="E7" s="550"/>
      <c r="F7" s="550"/>
      <c r="G7" s="550"/>
      <c r="H7" s="550"/>
      <c r="I7" s="550"/>
      <c r="J7" s="550"/>
    </row>
    <row r="8" spans="2:10" ht="12.75">
      <c r="B8" s="47"/>
      <c r="C8" s="550" t="str">
        <f>Translations!$B$325</f>
        <v>Tai gali būti pateikta medžio pavidalo diagramoje ar organizacijos struktūros schemoje, pridedamoje prie jūsų pateikiamos informacijos.</v>
      </c>
      <c r="D8" s="550"/>
      <c r="E8" s="550"/>
      <c r="F8" s="550"/>
      <c r="G8" s="550"/>
      <c r="H8" s="550"/>
      <c r="I8" s="550"/>
      <c r="J8" s="550"/>
    </row>
    <row r="9" spans="3:10" ht="12.75">
      <c r="C9" s="551" t="str">
        <f>Translations!$B$326</f>
        <v>Pareigos ar pareigybė</v>
      </c>
      <c r="D9" s="552"/>
      <c r="E9" s="553"/>
      <c r="F9" s="551" t="str">
        <f>Translations!$B$327</f>
        <v>Atsakomybės sritis</v>
      </c>
      <c r="G9" s="552"/>
      <c r="H9" s="552"/>
      <c r="I9" s="552"/>
      <c r="J9" s="553"/>
    </row>
    <row r="10" spans="3:10" ht="12.75">
      <c r="C10" s="484"/>
      <c r="D10" s="485"/>
      <c r="E10" s="486"/>
      <c r="F10" s="484"/>
      <c r="G10" s="485"/>
      <c r="H10" s="485"/>
      <c r="I10" s="485"/>
      <c r="J10" s="486"/>
    </row>
    <row r="11" spans="3:10" ht="12.75">
      <c r="C11" s="484"/>
      <c r="D11" s="485"/>
      <c r="E11" s="486"/>
      <c r="F11" s="484"/>
      <c r="G11" s="485"/>
      <c r="H11" s="485"/>
      <c r="I11" s="485"/>
      <c r="J11" s="486"/>
    </row>
    <row r="12" spans="3:10" ht="12.75">
      <c r="C12" s="484"/>
      <c r="D12" s="485"/>
      <c r="E12" s="486"/>
      <c r="F12" s="484"/>
      <c r="G12" s="485"/>
      <c r="H12" s="485"/>
      <c r="I12" s="485"/>
      <c r="J12" s="486"/>
    </row>
    <row r="13" spans="3:10" ht="12.75">
      <c r="C13" s="484"/>
      <c r="D13" s="485"/>
      <c r="E13" s="486"/>
      <c r="F13" s="484"/>
      <c r="G13" s="485"/>
      <c r="H13" s="485"/>
      <c r="I13" s="485"/>
      <c r="J13" s="486"/>
    </row>
    <row r="14" spans="3:10" ht="12.75">
      <c r="C14" s="484"/>
      <c r="D14" s="485"/>
      <c r="E14" s="486"/>
      <c r="F14" s="484"/>
      <c r="G14" s="485"/>
      <c r="H14" s="485"/>
      <c r="I14" s="485"/>
      <c r="J14" s="486"/>
    </row>
    <row r="15" spans="2:10" ht="12.75">
      <c r="B15" s="164"/>
      <c r="C15" s="99"/>
      <c r="D15" s="99"/>
      <c r="E15" s="99"/>
      <c r="F15" s="99"/>
      <c r="G15" s="99"/>
      <c r="H15" s="99"/>
      <c r="I15" s="99"/>
      <c r="J15" s="99"/>
    </row>
    <row r="16" spans="2:10" ht="29.25" customHeight="1">
      <c r="B16" s="94" t="s">
        <v>174</v>
      </c>
      <c r="C16" s="367" t="str">
        <f>Translations!$B$328</f>
        <v>Išsamiau aprašykite už stebėseną ir ataskaitų teikimą atsakingo personalo atsakomybės paskirstymo ir būtinų kompetencijų valdymo procedūrą pagal SAR 58 straipsnio 3 dalies c punktą.</v>
      </c>
      <c r="D16" s="452"/>
      <c r="E16" s="452"/>
      <c r="F16" s="452"/>
      <c r="G16" s="452"/>
      <c r="H16" s="452"/>
      <c r="I16" s="452"/>
      <c r="J16" s="452"/>
    </row>
    <row r="17" spans="2:10" ht="36" customHeight="1">
      <c r="B17" s="94"/>
      <c r="C17" s="428" t="str">
        <f>Translations!$B$329</f>
        <v>Šioje procedūroje turėtų būti nustatyta, kaip paskirstoma stebėsenos ir ataskaitų teikimo atsakomybė, kaip vykdomi mokymai ir peržiūra ir kaip pareigos atskiriamos, kad visus susijusius duomenis patvirtintų asmuo, nedirbantis su duomenų registravimu ir rinkimu.</v>
      </c>
      <c r="D17" s="428"/>
      <c r="E17" s="428"/>
      <c r="F17" s="428"/>
      <c r="G17" s="428"/>
      <c r="H17" s="428"/>
      <c r="I17" s="428"/>
      <c r="J17" s="428"/>
    </row>
    <row r="18" spans="2:10" ht="12.75">
      <c r="B18" s="140"/>
      <c r="C18" s="487" t="str">
        <f>Translations!$B$194</f>
        <v>Procedūros pavadinimas</v>
      </c>
      <c r="D18" s="488"/>
      <c r="E18" s="484"/>
      <c r="F18" s="485"/>
      <c r="G18" s="485"/>
      <c r="H18" s="485"/>
      <c r="I18" s="485"/>
      <c r="J18" s="486"/>
    </row>
    <row r="19" spans="2:10" ht="12.75">
      <c r="B19" s="140"/>
      <c r="C19" s="487" t="str">
        <f>Translations!$B$195</f>
        <v>Procedūros nuoroda</v>
      </c>
      <c r="D19" s="488"/>
      <c r="E19" s="484"/>
      <c r="F19" s="485"/>
      <c r="G19" s="485"/>
      <c r="H19" s="485"/>
      <c r="I19" s="485"/>
      <c r="J19" s="486"/>
    </row>
    <row r="20" spans="2:10" ht="54" customHeight="1">
      <c r="B20" s="140"/>
      <c r="C20" s="487" t="str">
        <f>Translations!$B$197</f>
        <v>Trumpas procedūros aprašymas</v>
      </c>
      <c r="D20" s="488"/>
      <c r="E20" s="484"/>
      <c r="F20" s="485"/>
      <c r="G20" s="485"/>
      <c r="H20" s="485"/>
      <c r="I20" s="485"/>
      <c r="J20" s="486"/>
    </row>
    <row r="21" spans="2:10" ht="38.25" customHeight="1">
      <c r="B21" s="140"/>
      <c r="C21" s="487" t="str">
        <f>Translations!$B$198</f>
        <v>Postas ar departamentas, atsakingas už duomenų tvarkymą</v>
      </c>
      <c r="D21" s="488"/>
      <c r="E21" s="484"/>
      <c r="F21" s="485"/>
      <c r="G21" s="485"/>
      <c r="H21" s="485"/>
      <c r="I21" s="485"/>
      <c r="J21" s="486"/>
    </row>
    <row r="22" spans="2:10" ht="24.75" customHeight="1">
      <c r="B22" s="140"/>
      <c r="C22" s="487" t="str">
        <f>Translations!$B$199</f>
        <v>Vieta, kurioje laikomi įrašai</v>
      </c>
      <c r="D22" s="488"/>
      <c r="E22" s="484"/>
      <c r="F22" s="485"/>
      <c r="G22" s="485"/>
      <c r="H22" s="485"/>
      <c r="I22" s="485"/>
      <c r="J22" s="486"/>
    </row>
    <row r="23" spans="2:10" ht="28.5" customHeight="1">
      <c r="B23" s="140"/>
      <c r="C23" s="487" t="str">
        <f>Translations!$B$233</f>
        <v>Naudojamos sistemos pavadinimas (kai taikytina)</v>
      </c>
      <c r="D23" s="488"/>
      <c r="E23" s="535"/>
      <c r="F23" s="536"/>
      <c r="G23" s="536"/>
      <c r="H23" s="536"/>
      <c r="I23" s="536"/>
      <c r="J23" s="537"/>
    </row>
    <row r="24" spans="2:6" ht="12.75">
      <c r="B24" s="164"/>
      <c r="C24" s="160"/>
      <c r="D24" s="160"/>
      <c r="E24" s="160"/>
      <c r="F24" s="160"/>
    </row>
    <row r="25" spans="2:10" ht="27" customHeight="1">
      <c r="B25" s="94" t="s">
        <v>179</v>
      </c>
      <c r="C25" s="452" t="str">
        <f>Translations!$B$330</f>
        <v>Išsamiau aprašykite procedūrą, pagal kurią reguliariai įvertinamas stebėsenos plano tinkamumas, visų pirma apimant galimas stebėsenos metodikos tobulinimo priemones.</v>
      </c>
      <c r="D25" s="452"/>
      <c r="E25" s="452"/>
      <c r="F25" s="452"/>
      <c r="G25" s="452"/>
      <c r="H25" s="452"/>
      <c r="I25" s="452"/>
      <c r="J25" s="452"/>
    </row>
    <row r="26" spans="2:10" ht="48" customHeight="1">
      <c r="B26" s="94"/>
      <c r="C26" s="428" t="str">
        <f>Translations!$B$331</f>
        <v>Procedūroje turi būti nustatytas reguliaraus tikrinimo procesas, kuriuo siekiama, kad stebėsenos planas atspindėtų veiklos pobūdį ir kad atitiktų stebėsenos ir ataskaitų reglamentą. Trumpame aprašyme turi būti nurodyta, kaip reguliariai planas vertinamas, atsižvelgiant į veiklos pobūdį ir tai, kaip apie pakeitimus, nustatytus per vidaus patikrinimus ir patikros vizitus, pranešama kompetentingai institucijai.</v>
      </c>
      <c r="D26" s="428"/>
      <c r="E26" s="428"/>
      <c r="F26" s="428"/>
      <c r="G26" s="428"/>
      <c r="H26" s="428"/>
      <c r="I26" s="428"/>
      <c r="J26" s="428"/>
    </row>
    <row r="27" spans="2:10" ht="12.75">
      <c r="B27" s="140"/>
      <c r="C27" s="487" t="str">
        <f>Translations!$B$194</f>
        <v>Procedūros pavadinimas</v>
      </c>
      <c r="D27" s="488"/>
      <c r="E27" s="484"/>
      <c r="F27" s="485"/>
      <c r="G27" s="485"/>
      <c r="H27" s="485"/>
      <c r="I27" s="485"/>
      <c r="J27" s="486"/>
    </row>
    <row r="28" spans="2:10" ht="12.75">
      <c r="B28" s="140"/>
      <c r="C28" s="487" t="str">
        <f>Translations!$B$195</f>
        <v>Procedūros nuoroda</v>
      </c>
      <c r="D28" s="488"/>
      <c r="E28" s="484"/>
      <c r="F28" s="485"/>
      <c r="G28" s="485"/>
      <c r="H28" s="485"/>
      <c r="I28" s="485"/>
      <c r="J28" s="486"/>
    </row>
    <row r="29" spans="2:10" ht="54" customHeight="1">
      <c r="B29" s="140"/>
      <c r="C29" s="487" t="str">
        <f>Translations!$B$197</f>
        <v>Trumpas procedūros aprašymas</v>
      </c>
      <c r="D29" s="488"/>
      <c r="E29" s="484"/>
      <c r="F29" s="485"/>
      <c r="G29" s="485"/>
      <c r="H29" s="485"/>
      <c r="I29" s="485"/>
      <c r="J29" s="486"/>
    </row>
    <row r="30" spans="2:10" ht="38.25" customHeight="1">
      <c r="B30" s="140"/>
      <c r="C30" s="487" t="str">
        <f>Translations!$B$198</f>
        <v>Postas ar departamentas, atsakingas už duomenų tvarkymą</v>
      </c>
      <c r="D30" s="488"/>
      <c r="E30" s="484"/>
      <c r="F30" s="485"/>
      <c r="G30" s="485"/>
      <c r="H30" s="485"/>
      <c r="I30" s="485"/>
      <c r="J30" s="486"/>
    </row>
    <row r="31" spans="2:10" ht="25.5" customHeight="1">
      <c r="B31" s="140"/>
      <c r="C31" s="487" t="str">
        <f>Translations!$B$199</f>
        <v>Vieta, kurioje laikomi įrašai</v>
      </c>
      <c r="D31" s="488"/>
      <c r="E31" s="484"/>
      <c r="F31" s="485"/>
      <c r="G31" s="485"/>
      <c r="H31" s="485"/>
      <c r="I31" s="485"/>
      <c r="J31" s="486"/>
    </row>
    <row r="32" spans="2:10" ht="29.25" customHeight="1">
      <c r="B32" s="140"/>
      <c r="C32" s="487" t="str">
        <f>Translations!$B$233</f>
        <v>Naudojamos sistemos pavadinimas (kai taikytina)</v>
      </c>
      <c r="D32" s="488"/>
      <c r="E32" s="535"/>
      <c r="F32" s="536"/>
      <c r="G32" s="536"/>
      <c r="H32" s="536"/>
      <c r="I32" s="536"/>
      <c r="J32" s="537"/>
    </row>
    <row r="33" spans="2:6" ht="12.75">
      <c r="B33" s="164"/>
      <c r="C33" s="160"/>
      <c r="D33" s="160"/>
      <c r="E33" s="160"/>
      <c r="F33" s="160"/>
    </row>
    <row r="34" spans="2:10" ht="15.75">
      <c r="B34" s="162">
        <v>8</v>
      </c>
      <c r="C34" s="163" t="str">
        <f>Translations!$B$16</f>
        <v>Duomenų srauto valdymo veikla</v>
      </c>
      <c r="D34" s="163"/>
      <c r="E34" s="163"/>
      <c r="F34" s="163"/>
      <c r="G34" s="163"/>
      <c r="H34" s="163"/>
      <c r="I34" s="163"/>
      <c r="J34" s="163"/>
    </row>
    <row r="35" spans="2:6" ht="15" customHeight="1">
      <c r="B35" s="164"/>
      <c r="C35" s="160"/>
      <c r="D35" s="160"/>
      <c r="E35" s="160"/>
      <c r="F35" s="160"/>
    </row>
    <row r="36" spans="2:10" ht="29.25" customHeight="1">
      <c r="B36" s="94" t="s">
        <v>171</v>
      </c>
      <c r="C36" s="452" t="str">
        <f>Translations!$B$332</f>
        <v>Išsamiau apibūdinkite duomenų srauto veiklos procedūras, kuriomis užtikrinama, kad pagal ATLPS teikiamuose duomenyse nebūtų netikslumų ir kad jie atitiktų patvirtintą planą ir reglamentą.</v>
      </c>
      <c r="D36" s="452"/>
      <c r="E36" s="452"/>
      <c r="F36" s="452"/>
      <c r="G36" s="452"/>
      <c r="H36" s="452"/>
      <c r="I36" s="452"/>
      <c r="J36" s="452"/>
    </row>
    <row r="37" spans="2:11" s="56" customFormat="1" ht="51" customHeight="1">
      <c r="B37" s="51"/>
      <c r="C37" s="530" t="str">
        <f>Translations!$B$333</f>
        <v>Jeigu taikomos kelios procedūros, apibūdinkite svarbiausią procedūrą, kuri apima pagrindinius duomenų srauto veiklos etapus ir pateikite diagramą, kurioje matyti duomenų valdymo procedūrų sąsajos (apačioje pateikite šios diagramos nuorodą ir pateikite kartu su stebėsenos planu). Taip pat atskirame lape galite pateikti išsamesnės informacijos apie kitas taikomas procedūras.</v>
      </c>
      <c r="D37" s="436"/>
      <c r="E37" s="436"/>
      <c r="F37" s="436"/>
      <c r="G37" s="436"/>
      <c r="H37" s="436"/>
      <c r="I37" s="436"/>
      <c r="J37" s="436"/>
      <c r="K37" s="214"/>
    </row>
    <row r="38" spans="2:11" s="56" customFormat="1" ht="51" customHeight="1">
      <c r="B38" s="51"/>
      <c r="C38" s="530" t="str">
        <f>Translations!$B$839</f>
        <v>Skiltyje „Susijusių apdorojimo etapų aprašymas“ nurodykite kiekvieną duomenų srauto nuo pirminių duomenų iki tonkilometrių kiekio etapą, kuris atspindi duomenų srauto veiklos seką ir sąsajas, ir pateikite formules bei duomenis, naudojamus tonkilometrių kiekiui iš pirminių duomenų apskaičiuoti. Nurodykite visas susijusias elektroninių duomenų apdorojimo ir saugojimo sistemas ir kitas įvestis (įskaitant rankinę duomenų įvestį) ir patvirtinkite, kaip registruojami duomenų srauto veiklos rezultatai</v>
      </c>
      <c r="D38" s="436"/>
      <c r="E38" s="436"/>
      <c r="F38" s="436"/>
      <c r="G38" s="436"/>
      <c r="H38" s="436"/>
      <c r="I38" s="436"/>
      <c r="J38" s="436"/>
      <c r="K38" s="214"/>
    </row>
    <row r="39" spans="2:11" s="56" customFormat="1" ht="4.5" customHeight="1">
      <c r="B39" s="51"/>
      <c r="C39" s="159"/>
      <c r="D39" s="211"/>
      <c r="E39" s="212"/>
      <c r="F39" s="212"/>
      <c r="G39" s="212"/>
      <c r="H39" s="212"/>
      <c r="I39" s="212"/>
      <c r="J39" s="212"/>
      <c r="K39" s="213"/>
    </row>
    <row r="40" spans="2:11" s="56" customFormat="1" ht="12.75" customHeight="1">
      <c r="B40" s="51"/>
      <c r="C40" s="531" t="str">
        <f>Translations!$B$194</f>
        <v>Procedūros pavadinimas</v>
      </c>
      <c r="D40" s="532"/>
      <c r="E40" s="484"/>
      <c r="F40" s="485"/>
      <c r="G40" s="485"/>
      <c r="H40" s="485"/>
      <c r="I40" s="485"/>
      <c r="J40" s="486"/>
      <c r="K40" s="42"/>
    </row>
    <row r="41" spans="2:11" s="56" customFormat="1" ht="12.75" customHeight="1">
      <c r="B41" s="51"/>
      <c r="C41" s="531" t="str">
        <f>Translations!$B$195</f>
        <v>Procedūros nuoroda</v>
      </c>
      <c r="D41" s="532"/>
      <c r="E41" s="484"/>
      <c r="F41" s="485"/>
      <c r="G41" s="485"/>
      <c r="H41" s="485"/>
      <c r="I41" s="485"/>
      <c r="J41" s="486"/>
      <c r="K41" s="42"/>
    </row>
    <row r="42" spans="2:11" s="56" customFormat="1" ht="27" customHeight="1">
      <c r="B42" s="51"/>
      <c r="C42" s="531" t="str">
        <f>Translations!$B$335</f>
        <v>Diagramos nuoroda (jei taikoma)</v>
      </c>
      <c r="D42" s="532"/>
      <c r="E42" s="484"/>
      <c r="F42" s="485"/>
      <c r="G42" s="485"/>
      <c r="H42" s="485"/>
      <c r="I42" s="485"/>
      <c r="J42" s="486"/>
      <c r="K42" s="42"/>
    </row>
    <row r="43" spans="2:11" s="56" customFormat="1" ht="25.5" customHeight="1">
      <c r="B43" s="51"/>
      <c r="C43" s="539" t="str">
        <f>Translations!$B$197</f>
        <v>Trumpas procedūros aprašymas</v>
      </c>
      <c r="D43" s="540"/>
      <c r="E43" s="514"/>
      <c r="F43" s="515"/>
      <c r="G43" s="515"/>
      <c r="H43" s="515"/>
      <c r="I43" s="515"/>
      <c r="J43" s="516"/>
      <c r="K43" s="42"/>
    </row>
    <row r="44" spans="2:11" s="56" customFormat="1" ht="25.5" customHeight="1">
      <c r="B44" s="51"/>
      <c r="C44" s="541"/>
      <c r="D44" s="542"/>
      <c r="E44" s="527"/>
      <c r="F44" s="528"/>
      <c r="G44" s="528"/>
      <c r="H44" s="528"/>
      <c r="I44" s="528"/>
      <c r="J44" s="529"/>
      <c r="K44" s="42"/>
    </row>
    <row r="45" spans="2:11" s="56" customFormat="1" ht="25.5" customHeight="1">
      <c r="B45" s="51"/>
      <c r="C45" s="543"/>
      <c r="D45" s="544"/>
      <c r="E45" s="510"/>
      <c r="F45" s="511"/>
      <c r="G45" s="511"/>
      <c r="H45" s="511"/>
      <c r="I45" s="511"/>
      <c r="J45" s="512"/>
      <c r="K45" s="42"/>
    </row>
    <row r="46" spans="2:11" s="56" customFormat="1" ht="25.5" customHeight="1">
      <c r="B46" s="51"/>
      <c r="C46" s="531" t="str">
        <f>Translations!$B$336</f>
        <v>Pareigybė ar padalinys, atsakingas už procedūrą ir visus gautus duomenis</v>
      </c>
      <c r="D46" s="532"/>
      <c r="E46" s="484"/>
      <c r="F46" s="485"/>
      <c r="G46" s="485"/>
      <c r="H46" s="485"/>
      <c r="I46" s="485"/>
      <c r="J46" s="486"/>
      <c r="K46" s="42"/>
    </row>
    <row r="47" spans="2:11" s="56" customFormat="1" ht="25.5" customHeight="1">
      <c r="B47" s="51"/>
      <c r="C47" s="531" t="str">
        <f>Translations!$B$199</f>
        <v>Vieta, kurioje laikomi įrašai</v>
      </c>
      <c r="D47" s="532"/>
      <c r="E47" s="484"/>
      <c r="F47" s="485"/>
      <c r="G47" s="485"/>
      <c r="H47" s="485"/>
      <c r="I47" s="485"/>
      <c r="J47" s="486"/>
      <c r="K47" s="42"/>
    </row>
    <row r="48" spans="2:11" s="56" customFormat="1" ht="25.5" customHeight="1">
      <c r="B48" s="51"/>
      <c r="C48" s="531" t="str">
        <f>Translations!$B$337</f>
        <v>Naudojamos IT sistemos pavadinimas (jei taikoma)</v>
      </c>
      <c r="D48" s="532"/>
      <c r="E48" s="484"/>
      <c r="F48" s="485"/>
      <c r="G48" s="485"/>
      <c r="H48" s="485"/>
      <c r="I48" s="485"/>
      <c r="J48" s="486"/>
      <c r="K48" s="42"/>
    </row>
    <row r="49" spans="2:11" s="56" customFormat="1" ht="38.25" customHeight="1">
      <c r="B49" s="51"/>
      <c r="C49" s="531" t="str">
        <f>Translations!$B$338</f>
        <v>EN arba kitų naudojamų standartų sąrašas (jei taikoma) </v>
      </c>
      <c r="D49" s="532"/>
      <c r="E49" s="484"/>
      <c r="F49" s="485"/>
      <c r="G49" s="485"/>
      <c r="H49" s="485"/>
      <c r="I49" s="485"/>
      <c r="J49" s="486"/>
      <c r="K49" s="42"/>
    </row>
    <row r="50" spans="2:11" s="56" customFormat="1" ht="25.5" customHeight="1">
      <c r="B50" s="51"/>
      <c r="C50" s="533" t="str">
        <f>Translations!$B$339</f>
        <v>Pirminių duomenų šaltinių sąrašas </v>
      </c>
      <c r="D50" s="534"/>
      <c r="E50" s="484"/>
      <c r="F50" s="485"/>
      <c r="G50" s="485"/>
      <c r="H50" s="485"/>
      <c r="I50" s="485"/>
      <c r="J50" s="486"/>
      <c r="K50" s="42"/>
    </row>
    <row r="51" spans="2:11" s="56" customFormat="1" ht="25.5" customHeight="1">
      <c r="B51" s="51"/>
      <c r="C51" s="539" t="str">
        <f>Translations!$B$340</f>
        <v>Apdorojimo etapų kiekvienos konkrečios duomenų srauto veiklos atveju aprašymas </v>
      </c>
      <c r="D51" s="545"/>
      <c r="E51" s="514"/>
      <c r="F51" s="515"/>
      <c r="G51" s="515"/>
      <c r="H51" s="515"/>
      <c r="I51" s="515"/>
      <c r="J51" s="516"/>
      <c r="K51" s="42"/>
    </row>
    <row r="52" spans="2:11" s="56" customFormat="1" ht="25.5" customHeight="1">
      <c r="B52" s="51"/>
      <c r="C52" s="546"/>
      <c r="D52" s="547"/>
      <c r="E52" s="527"/>
      <c r="F52" s="528"/>
      <c r="G52" s="528"/>
      <c r="H52" s="528"/>
      <c r="I52" s="528"/>
      <c r="J52" s="529"/>
      <c r="K52" s="42"/>
    </row>
    <row r="53" spans="2:11" s="56" customFormat="1" ht="25.5" customHeight="1">
      <c r="B53" s="51"/>
      <c r="C53" s="546"/>
      <c r="D53" s="547"/>
      <c r="E53" s="527"/>
      <c r="F53" s="528"/>
      <c r="G53" s="528"/>
      <c r="H53" s="528"/>
      <c r="I53" s="528"/>
      <c r="J53" s="529"/>
      <c r="K53" s="42"/>
    </row>
    <row r="54" spans="2:11" s="56" customFormat="1" ht="25.5" customHeight="1">
      <c r="B54" s="51"/>
      <c r="C54" s="548"/>
      <c r="D54" s="549"/>
      <c r="E54" s="510"/>
      <c r="F54" s="511"/>
      <c r="G54" s="511"/>
      <c r="H54" s="511"/>
      <c r="I54" s="511"/>
      <c r="J54" s="512"/>
      <c r="K54" s="42"/>
    </row>
    <row r="55" spans="2:10" ht="12.75">
      <c r="B55" s="140"/>
      <c r="C55" s="166"/>
      <c r="D55" s="166"/>
      <c r="E55" s="161"/>
      <c r="F55" s="161"/>
      <c r="G55" s="161"/>
      <c r="H55" s="161"/>
      <c r="I55" s="161"/>
      <c r="J55" s="161"/>
    </row>
    <row r="56" spans="2:10" ht="42.75" customHeight="1">
      <c r="B56" s="158" t="s">
        <v>174</v>
      </c>
      <c r="C56" s="345" t="str">
        <f>Translations!$B$835</f>
        <v>Prašome pridėti duomenų srauto, naudojamo skaičiuojant tonkilometrių duomenis, vaizdą, įskaitant atsakomybę už kiekvienos rūšies duomenų gavimą ir laikymą. Prireikus prašome pateikti nuorodą į papildomą informaciją, pateikiamą su jūsų užpildytu planu.</v>
      </c>
      <c r="D56" s="345"/>
      <c r="E56" s="345"/>
      <c r="F56" s="345"/>
      <c r="G56" s="345"/>
      <c r="H56" s="345"/>
      <c r="I56" s="345"/>
      <c r="J56" s="345"/>
    </row>
    <row r="57" spans="2:10" ht="12.75">
      <c r="B57" s="164"/>
      <c r="C57" s="550" t="str">
        <f>Translations!$B$283</f>
        <v>Toliau langelyje prašome pateikti nuorodą į failą ar dokumentą, kurį pridedate prie savo stebėsenos plano.</v>
      </c>
      <c r="D57" s="550"/>
      <c r="E57" s="550"/>
      <c r="F57" s="550"/>
      <c r="G57" s="550"/>
      <c r="H57" s="550"/>
      <c r="I57" s="550"/>
      <c r="J57" s="550"/>
    </row>
    <row r="58" spans="2:7" ht="12.75">
      <c r="B58" s="164"/>
      <c r="C58" s="484"/>
      <c r="D58" s="485"/>
      <c r="E58" s="485"/>
      <c r="F58" s="485"/>
      <c r="G58" s="526"/>
    </row>
    <row r="59" spans="2:10" ht="12.75">
      <c r="B59" s="140"/>
      <c r="C59" s="166"/>
      <c r="D59" s="166"/>
      <c r="E59" s="161"/>
      <c r="F59" s="161"/>
      <c r="G59" s="161"/>
      <c r="H59" s="161"/>
      <c r="I59" s="161"/>
      <c r="J59" s="161"/>
    </row>
    <row r="60" spans="2:10" ht="15.75">
      <c r="B60" s="167">
        <v>9</v>
      </c>
      <c r="C60" s="168" t="str">
        <f>Translations!$B$342</f>
        <v>Kontrolė</v>
      </c>
      <c r="D60" s="168"/>
      <c r="E60" s="168"/>
      <c r="F60" s="168"/>
      <c r="G60" s="168"/>
      <c r="H60" s="168"/>
      <c r="I60" s="168"/>
      <c r="J60" s="168"/>
    </row>
    <row r="61" spans="2:10" ht="12.75">
      <c r="B61" s="140"/>
      <c r="C61" s="166"/>
      <c r="D61" s="166"/>
      <c r="E61" s="161"/>
      <c r="F61" s="161"/>
      <c r="G61" s="161"/>
      <c r="H61" s="161"/>
      <c r="I61" s="161"/>
      <c r="J61" s="161"/>
    </row>
    <row r="62" spans="2:10" ht="12.75">
      <c r="B62" s="55" t="s">
        <v>171</v>
      </c>
      <c r="C62" s="367" t="str">
        <f>Translations!$B$343</f>
        <v>Išsamiai apibūdinkite procedūras, naudojamas siekiant įvertinti būdingą riziką ir kontrolės riziką.</v>
      </c>
      <c r="D62" s="436"/>
      <c r="E62" s="436"/>
      <c r="F62" s="436"/>
      <c r="G62" s="436"/>
      <c r="H62" s="436"/>
      <c r="I62" s="436"/>
      <c r="J62" s="436"/>
    </row>
    <row r="63" spans="2:10" ht="28.5" customHeight="1">
      <c r="B63" s="140"/>
      <c r="C63" s="428" t="str">
        <f>Translations!$B$344</f>
        <v>Trumpame aprašyme turėtų būti nurodyta, kaip nustatant veiksmingą kontrolės sistemą įvertinama būdinga rizika („klaidos “) ir kontrolės rizika („apsirikimai“).</v>
      </c>
      <c r="D63" s="428"/>
      <c r="E63" s="428"/>
      <c r="F63" s="428"/>
      <c r="G63" s="428"/>
      <c r="H63" s="428"/>
      <c r="I63" s="428"/>
      <c r="J63" s="428"/>
    </row>
    <row r="64" spans="2:10" ht="12.75">
      <c r="B64" s="140"/>
      <c r="C64" s="487" t="str">
        <f>Translations!$B$194</f>
        <v>Procedūros pavadinimas</v>
      </c>
      <c r="D64" s="488"/>
      <c r="E64" s="484"/>
      <c r="F64" s="485"/>
      <c r="G64" s="485"/>
      <c r="H64" s="485"/>
      <c r="I64" s="485"/>
      <c r="J64" s="486"/>
    </row>
    <row r="65" spans="2:10" ht="12.75">
      <c r="B65" s="140"/>
      <c r="C65" s="487" t="str">
        <f>Translations!$B$195</f>
        <v>Procedūros nuoroda</v>
      </c>
      <c r="D65" s="488"/>
      <c r="E65" s="484"/>
      <c r="F65" s="485"/>
      <c r="G65" s="485"/>
      <c r="H65" s="485"/>
      <c r="I65" s="485"/>
      <c r="J65" s="486"/>
    </row>
    <row r="66" spans="2:10" ht="54" customHeight="1">
      <c r="B66" s="140"/>
      <c r="C66" s="487" t="str">
        <f>Translations!$B$197</f>
        <v>Trumpas procedūros aprašymas</v>
      </c>
      <c r="D66" s="488"/>
      <c r="E66" s="484"/>
      <c r="F66" s="485"/>
      <c r="G66" s="485"/>
      <c r="H66" s="485"/>
      <c r="I66" s="485"/>
      <c r="J66" s="486"/>
    </row>
    <row r="67" spans="2:10" ht="35.25" customHeight="1">
      <c r="B67" s="140"/>
      <c r="C67" s="487" t="str">
        <f>Translations!$B$198</f>
        <v>Postas ar departamentas, atsakingas už duomenų tvarkymą</v>
      </c>
      <c r="D67" s="488"/>
      <c r="E67" s="484"/>
      <c r="F67" s="485"/>
      <c r="G67" s="485"/>
      <c r="H67" s="485"/>
      <c r="I67" s="485"/>
      <c r="J67" s="486"/>
    </row>
    <row r="68" spans="2:10" ht="25.5" customHeight="1">
      <c r="B68" s="140"/>
      <c r="C68" s="487" t="str">
        <f>Translations!$B$199</f>
        <v>Vieta, kurioje laikomi įrašai</v>
      </c>
      <c r="D68" s="488"/>
      <c r="E68" s="484"/>
      <c r="F68" s="485"/>
      <c r="G68" s="485"/>
      <c r="H68" s="485"/>
      <c r="I68" s="485"/>
      <c r="J68" s="486"/>
    </row>
    <row r="69" spans="2:10" ht="27.75" customHeight="1">
      <c r="B69" s="140"/>
      <c r="C69" s="487" t="str">
        <f>Translations!$B$233</f>
        <v>Naudojamos sistemos pavadinimas (kai taikytina)</v>
      </c>
      <c r="D69" s="488"/>
      <c r="E69" s="535"/>
      <c r="F69" s="536"/>
      <c r="G69" s="536"/>
      <c r="H69" s="536"/>
      <c r="I69" s="536"/>
      <c r="J69" s="537"/>
    </row>
    <row r="70" spans="2:10" ht="12.75">
      <c r="B70" s="140"/>
      <c r="C70" s="166"/>
      <c r="D70" s="166"/>
      <c r="E70" s="161"/>
      <c r="F70" s="161"/>
      <c r="G70" s="161"/>
      <c r="H70" s="161"/>
      <c r="I70" s="161"/>
      <c r="J70" s="161"/>
    </row>
    <row r="71" spans="2:10" ht="29.25" customHeight="1">
      <c r="B71" s="55" t="s">
        <v>174</v>
      </c>
      <c r="C71" s="367" t="str">
        <f>Translations!$B$345</f>
        <v>Išsamiai apibūdinkite procedūras, naudojamas matavimo įrangos ir duomenų srauto veiklai naudojamų informacijos technologijų kokybei užtikrinti.</v>
      </c>
      <c r="D71" s="436"/>
      <c r="E71" s="436"/>
      <c r="F71" s="436"/>
      <c r="G71" s="436"/>
      <c r="H71" s="436"/>
      <c r="I71" s="436"/>
      <c r="J71" s="436"/>
    </row>
    <row r="72" spans="2:10" ht="28.5" customHeight="1">
      <c r="B72" s="140"/>
      <c r="C72" s="428" t="str">
        <f>Translations!$B$346</f>
        <v>Trumpame aprašyme turėtų būti nurodyta, kaip kalibruojama arba reguliariai tikrinama atitinkama matavimo įranga ir kaip bandoma bei kontroliuojama informacijos technologijomis, įskaitant prieigos kontrolę, atsargines duomenų kopijas, duomenų atgavimą ir saugumą.</v>
      </c>
      <c r="D72" s="428"/>
      <c r="E72" s="428"/>
      <c r="F72" s="428"/>
      <c r="G72" s="428"/>
      <c r="H72" s="428"/>
      <c r="I72" s="428"/>
      <c r="J72" s="428"/>
    </row>
    <row r="73" spans="2:10" ht="12.75">
      <c r="B73" s="140"/>
      <c r="C73" s="487" t="str">
        <f>Translations!$B$194</f>
        <v>Procedūros pavadinimas</v>
      </c>
      <c r="D73" s="488"/>
      <c r="E73" s="484"/>
      <c r="F73" s="485"/>
      <c r="G73" s="485"/>
      <c r="H73" s="485"/>
      <c r="I73" s="485"/>
      <c r="J73" s="486"/>
    </row>
    <row r="74" spans="2:10" ht="12.75">
      <c r="B74" s="140"/>
      <c r="C74" s="487" t="str">
        <f>Translations!$B$195</f>
        <v>Procedūros nuoroda</v>
      </c>
      <c r="D74" s="488"/>
      <c r="E74" s="484"/>
      <c r="F74" s="485"/>
      <c r="G74" s="485"/>
      <c r="H74" s="485"/>
      <c r="I74" s="485"/>
      <c r="J74" s="486"/>
    </row>
    <row r="75" spans="2:10" ht="54.75" customHeight="1">
      <c r="B75" s="140"/>
      <c r="C75" s="487" t="str">
        <f>Translations!$B$197</f>
        <v>Trumpas procedūros aprašymas</v>
      </c>
      <c r="D75" s="488"/>
      <c r="E75" s="484"/>
      <c r="F75" s="485"/>
      <c r="G75" s="485"/>
      <c r="H75" s="485"/>
      <c r="I75" s="485"/>
      <c r="J75" s="486"/>
    </row>
    <row r="76" spans="2:10" ht="34.5" customHeight="1">
      <c r="B76" s="140"/>
      <c r="C76" s="487" t="str">
        <f>Translations!$B$198</f>
        <v>Postas ar departamentas, atsakingas už duomenų tvarkymą</v>
      </c>
      <c r="D76" s="488"/>
      <c r="E76" s="484"/>
      <c r="F76" s="485"/>
      <c r="G76" s="485"/>
      <c r="H76" s="485"/>
      <c r="I76" s="485"/>
      <c r="J76" s="486"/>
    </row>
    <row r="77" spans="2:10" ht="25.5" customHeight="1">
      <c r="B77" s="140"/>
      <c r="C77" s="487" t="str">
        <f>Translations!$B$199</f>
        <v>Vieta, kurioje laikomi įrašai</v>
      </c>
      <c r="D77" s="488"/>
      <c r="E77" s="484"/>
      <c r="F77" s="485"/>
      <c r="G77" s="485"/>
      <c r="H77" s="485"/>
      <c r="I77" s="485"/>
      <c r="J77" s="486"/>
    </row>
    <row r="78" spans="2:10" ht="25.5" customHeight="1">
      <c r="B78" s="140"/>
      <c r="C78" s="487" t="str">
        <f>Translations!$B$233</f>
        <v>Naudojamos sistemos pavadinimas (kai taikytina)</v>
      </c>
      <c r="D78" s="488"/>
      <c r="E78" s="535"/>
      <c r="F78" s="536"/>
      <c r="G78" s="536"/>
      <c r="H78" s="536"/>
      <c r="I78" s="536"/>
      <c r="J78" s="537"/>
    </row>
    <row r="79" spans="2:10" ht="12.75">
      <c r="B79" s="140"/>
      <c r="C79" s="166"/>
      <c r="D79" s="166"/>
      <c r="E79" s="161"/>
      <c r="F79" s="161"/>
      <c r="G79" s="161"/>
      <c r="H79" s="161"/>
      <c r="I79" s="161"/>
      <c r="J79" s="161"/>
    </row>
    <row r="80" spans="2:10" ht="35.25" customHeight="1">
      <c r="B80" s="55" t="s">
        <v>179</v>
      </c>
      <c r="C80" s="367" t="str">
        <f>Translations!$B$347</f>
        <v>Išsamiai apibūdinkite procedūras, naudojamas siekiant užtikrinti duomenų reguliarias vidaus peržiūras ir patvirtinimą.</v>
      </c>
      <c r="D80" s="436"/>
      <c r="E80" s="436"/>
      <c r="F80" s="436"/>
      <c r="G80" s="436"/>
      <c r="H80" s="436"/>
      <c r="I80" s="436"/>
      <c r="J80" s="436"/>
    </row>
    <row r="81" spans="2:10" ht="25.5" customHeight="1">
      <c r="B81" s="140"/>
      <c r="C81" s="538" t="str">
        <f>Translations!$B$836</f>
        <v>Trumpame aprašyme turėtų būti nurodyta, kad peržiūros ir patvirtinimo procesas apima patikrinimą, ar tonkilometrių duomenys yra išsamūs, palyginimą su ankstesnių metų duomenimis ir duomenų atmetimo kriterijus.</v>
      </c>
      <c r="D81" s="428"/>
      <c r="E81" s="428"/>
      <c r="F81" s="428"/>
      <c r="G81" s="428"/>
      <c r="H81" s="428"/>
      <c r="I81" s="428"/>
      <c r="J81" s="428"/>
    </row>
    <row r="82" spans="2:10" ht="12.75">
      <c r="B82" s="140"/>
      <c r="C82" s="487" t="str">
        <f>Translations!$B$194</f>
        <v>Procedūros pavadinimas</v>
      </c>
      <c r="D82" s="488"/>
      <c r="E82" s="484"/>
      <c r="F82" s="485"/>
      <c r="G82" s="485"/>
      <c r="H82" s="485"/>
      <c r="I82" s="485"/>
      <c r="J82" s="486"/>
    </row>
    <row r="83" spans="2:10" ht="12.75">
      <c r="B83" s="140"/>
      <c r="C83" s="487" t="str">
        <f>Translations!$B$195</f>
        <v>Procedūros nuoroda</v>
      </c>
      <c r="D83" s="488"/>
      <c r="E83" s="484"/>
      <c r="F83" s="485"/>
      <c r="G83" s="485"/>
      <c r="H83" s="485"/>
      <c r="I83" s="485"/>
      <c r="J83" s="486"/>
    </row>
    <row r="84" spans="2:10" ht="54" customHeight="1">
      <c r="B84" s="140"/>
      <c r="C84" s="487" t="str">
        <f>Translations!$B$197</f>
        <v>Trumpas procedūros aprašymas</v>
      </c>
      <c r="D84" s="488"/>
      <c r="E84" s="484"/>
      <c r="F84" s="485"/>
      <c r="G84" s="485"/>
      <c r="H84" s="485"/>
      <c r="I84" s="485"/>
      <c r="J84" s="486"/>
    </row>
    <row r="85" spans="2:10" ht="33.75" customHeight="1">
      <c r="B85" s="140"/>
      <c r="C85" s="487" t="str">
        <f>Translations!$B$198</f>
        <v>Postas ar departamentas, atsakingas už duomenų tvarkymą</v>
      </c>
      <c r="D85" s="488"/>
      <c r="E85" s="484"/>
      <c r="F85" s="485"/>
      <c r="G85" s="485"/>
      <c r="H85" s="485"/>
      <c r="I85" s="485"/>
      <c r="J85" s="486"/>
    </row>
    <row r="86" spans="2:10" ht="25.5" customHeight="1">
      <c r="B86" s="140"/>
      <c r="C86" s="487" t="str">
        <f>Translations!$B$199</f>
        <v>Vieta, kurioje laikomi įrašai</v>
      </c>
      <c r="D86" s="488"/>
      <c r="E86" s="484"/>
      <c r="F86" s="485"/>
      <c r="G86" s="485"/>
      <c r="H86" s="485"/>
      <c r="I86" s="485"/>
      <c r="J86" s="486"/>
    </row>
    <row r="87" spans="2:10" ht="25.5" customHeight="1">
      <c r="B87" s="140"/>
      <c r="C87" s="487" t="str">
        <f>Translations!$B$233</f>
        <v>Naudojamos sistemos pavadinimas (kai taikytina)</v>
      </c>
      <c r="D87" s="488"/>
      <c r="E87" s="535"/>
      <c r="F87" s="536"/>
      <c r="G87" s="536"/>
      <c r="H87" s="536"/>
      <c r="I87" s="536"/>
      <c r="J87" s="537"/>
    </row>
    <row r="88" spans="2:10" ht="12.75">
      <c r="B88" s="140"/>
      <c r="C88" s="166"/>
      <c r="D88" s="166"/>
      <c r="E88" s="161"/>
      <c r="F88" s="161"/>
      <c r="G88" s="161"/>
      <c r="H88" s="161"/>
      <c r="I88" s="161"/>
      <c r="J88" s="161"/>
    </row>
    <row r="89" spans="2:10" ht="13.5" customHeight="1">
      <c r="B89" s="55" t="s">
        <v>175</v>
      </c>
      <c r="C89" s="367" t="str">
        <f>Translations!$B$349</f>
        <v>Išsamiai apibūdinkite taisymų ir korekcinių veiksmų taikymo procedūras.</v>
      </c>
      <c r="D89" s="436"/>
      <c r="E89" s="436"/>
      <c r="F89" s="436"/>
      <c r="G89" s="436"/>
      <c r="H89" s="436"/>
      <c r="I89" s="436"/>
      <c r="J89" s="436"/>
    </row>
    <row r="90" spans="2:10" ht="34.5" customHeight="1">
      <c r="B90" s="140"/>
      <c r="C90" s="428" t="str">
        <f>Translations!$B$350</f>
        <v>Trumpame aprašyme turėtų būti nurodyta, kokių atitinkamų veiksmų imamasi nustačius, kad duomenų srauto veikla arba kontrolė yra neveiksminga. Procedūroje turėtų būti aprašyta, kaip įvertinamas rezultatų tinkamumas, kaip nustatoma ir pašalinama klaidos priežastis.</v>
      </c>
      <c r="D90" s="428"/>
      <c r="E90" s="428"/>
      <c r="F90" s="428"/>
      <c r="G90" s="428"/>
      <c r="H90" s="428"/>
      <c r="I90" s="428"/>
      <c r="J90" s="428"/>
    </row>
    <row r="91" spans="2:10" ht="12.75">
      <c r="B91" s="140"/>
      <c r="C91" s="487" t="str">
        <f>Translations!$B$194</f>
        <v>Procedūros pavadinimas</v>
      </c>
      <c r="D91" s="488"/>
      <c r="E91" s="484"/>
      <c r="F91" s="485"/>
      <c r="G91" s="485"/>
      <c r="H91" s="485"/>
      <c r="I91" s="485"/>
      <c r="J91" s="486"/>
    </row>
    <row r="92" spans="2:10" ht="12.75">
      <c r="B92" s="140"/>
      <c r="C92" s="487" t="str">
        <f>Translations!$B$195</f>
        <v>Procedūros nuoroda</v>
      </c>
      <c r="D92" s="488"/>
      <c r="E92" s="484"/>
      <c r="F92" s="485"/>
      <c r="G92" s="485"/>
      <c r="H92" s="485"/>
      <c r="I92" s="485"/>
      <c r="J92" s="486"/>
    </row>
    <row r="93" spans="2:10" ht="54" customHeight="1">
      <c r="B93" s="140"/>
      <c r="C93" s="487" t="str">
        <f>Translations!$B$197</f>
        <v>Trumpas procedūros aprašymas</v>
      </c>
      <c r="D93" s="488"/>
      <c r="E93" s="484"/>
      <c r="F93" s="485"/>
      <c r="G93" s="485"/>
      <c r="H93" s="485"/>
      <c r="I93" s="485"/>
      <c r="J93" s="486"/>
    </row>
    <row r="94" spans="2:10" ht="35.25" customHeight="1">
      <c r="B94" s="140"/>
      <c r="C94" s="487" t="str">
        <f>Translations!$B$198</f>
        <v>Postas ar departamentas, atsakingas už duomenų tvarkymą</v>
      </c>
      <c r="D94" s="488"/>
      <c r="E94" s="484"/>
      <c r="F94" s="485"/>
      <c r="G94" s="485"/>
      <c r="H94" s="485"/>
      <c r="I94" s="485"/>
      <c r="J94" s="486"/>
    </row>
    <row r="95" spans="2:10" ht="25.5" customHeight="1">
      <c r="B95" s="140"/>
      <c r="C95" s="487" t="str">
        <f>Translations!$B$199</f>
        <v>Vieta, kurioje laikomi įrašai</v>
      </c>
      <c r="D95" s="488"/>
      <c r="E95" s="484"/>
      <c r="F95" s="485"/>
      <c r="G95" s="485"/>
      <c r="H95" s="485"/>
      <c r="I95" s="485"/>
      <c r="J95" s="486"/>
    </row>
    <row r="96" spans="2:10" ht="25.5" customHeight="1">
      <c r="B96" s="140"/>
      <c r="C96" s="487" t="str">
        <f>Translations!$B$233</f>
        <v>Naudojamos sistemos pavadinimas (kai taikytina)</v>
      </c>
      <c r="D96" s="488"/>
      <c r="E96" s="535"/>
      <c r="F96" s="536"/>
      <c r="G96" s="536"/>
      <c r="H96" s="536"/>
      <c r="I96" s="536"/>
      <c r="J96" s="537"/>
    </row>
    <row r="97" spans="2:10" ht="12.75">
      <c r="B97" s="140"/>
      <c r="C97" s="166"/>
      <c r="D97" s="166"/>
      <c r="E97" s="161"/>
      <c r="F97" s="161"/>
      <c r="G97" s="161"/>
      <c r="H97" s="161"/>
      <c r="I97" s="161"/>
      <c r="J97" s="161"/>
    </row>
    <row r="98" spans="2:10" ht="13.5" customHeight="1">
      <c r="B98" s="55" t="s">
        <v>176</v>
      </c>
      <c r="C98" s="367" t="str">
        <f>Translations!$B$351</f>
        <v>Jei taikoma, išsamiai apibūdinkite procedūras, naudojamas kontroliuojant rangovų atliekamas užduotis.</v>
      </c>
      <c r="D98" s="436"/>
      <c r="E98" s="436"/>
      <c r="F98" s="436"/>
      <c r="G98" s="436"/>
      <c r="H98" s="436"/>
      <c r="I98" s="436"/>
      <c r="J98" s="436"/>
    </row>
    <row r="99" spans="2:10" ht="28.5" customHeight="1">
      <c r="B99" s="140"/>
      <c r="C99" s="428" t="str">
        <f>Translations!$B$352</f>
        <v>Trumpame aprašyme turėtų būti nurodyta, kaip patikrinama rangovų atliekamų procesų duomenų srauto ir kontrolės veikla ir kaip tikrinama iš jų gautų duomenų kokybė.</v>
      </c>
      <c r="D99" s="428"/>
      <c r="E99" s="428"/>
      <c r="F99" s="428"/>
      <c r="G99" s="428"/>
      <c r="H99" s="428"/>
      <c r="I99" s="428"/>
      <c r="J99" s="428"/>
    </row>
    <row r="100" spans="2:10" ht="12.75">
      <c r="B100" s="140"/>
      <c r="C100" s="487" t="str">
        <f>Translations!$B$194</f>
        <v>Procedūros pavadinimas</v>
      </c>
      <c r="D100" s="488"/>
      <c r="E100" s="484"/>
      <c r="F100" s="485"/>
      <c r="G100" s="485"/>
      <c r="H100" s="485"/>
      <c r="I100" s="485"/>
      <c r="J100" s="486"/>
    </row>
    <row r="101" spans="2:10" ht="12.75">
      <c r="B101" s="140"/>
      <c r="C101" s="487" t="str">
        <f>Translations!$B$195</f>
        <v>Procedūros nuoroda</v>
      </c>
      <c r="D101" s="488"/>
      <c r="E101" s="484"/>
      <c r="F101" s="485"/>
      <c r="G101" s="485"/>
      <c r="H101" s="485"/>
      <c r="I101" s="485"/>
      <c r="J101" s="486"/>
    </row>
    <row r="102" spans="2:10" ht="54" customHeight="1">
      <c r="B102" s="140"/>
      <c r="C102" s="487" t="str">
        <f>Translations!$B$197</f>
        <v>Trumpas procedūros aprašymas</v>
      </c>
      <c r="D102" s="488"/>
      <c r="E102" s="484"/>
      <c r="F102" s="485"/>
      <c r="G102" s="485"/>
      <c r="H102" s="485"/>
      <c r="I102" s="485"/>
      <c r="J102" s="486"/>
    </row>
    <row r="103" spans="2:10" ht="34.5" customHeight="1">
      <c r="B103" s="140"/>
      <c r="C103" s="487" t="str">
        <f>Translations!$B$198</f>
        <v>Postas ar departamentas, atsakingas už duomenų tvarkymą</v>
      </c>
      <c r="D103" s="488"/>
      <c r="E103" s="484"/>
      <c r="F103" s="485"/>
      <c r="G103" s="485"/>
      <c r="H103" s="485"/>
      <c r="I103" s="485"/>
      <c r="J103" s="486"/>
    </row>
    <row r="104" spans="2:10" ht="25.5" customHeight="1">
      <c r="B104" s="140"/>
      <c r="C104" s="487" t="str">
        <f>Translations!$B$199</f>
        <v>Vieta, kurioje laikomi įrašai</v>
      </c>
      <c r="D104" s="488"/>
      <c r="E104" s="484"/>
      <c r="F104" s="485"/>
      <c r="G104" s="485"/>
      <c r="H104" s="485"/>
      <c r="I104" s="485"/>
      <c r="J104" s="486"/>
    </row>
    <row r="105" spans="2:10" ht="25.5" customHeight="1">
      <c r="B105" s="140"/>
      <c r="C105" s="487" t="str">
        <f>Translations!$B$233</f>
        <v>Naudojamos sistemos pavadinimas (kai taikytina)</v>
      </c>
      <c r="D105" s="488"/>
      <c r="E105" s="535"/>
      <c r="F105" s="536"/>
      <c r="G105" s="536"/>
      <c r="H105" s="536"/>
      <c r="I105" s="536"/>
      <c r="J105" s="537"/>
    </row>
    <row r="106" spans="2:10" ht="12.75">
      <c r="B106" s="140"/>
      <c r="C106" s="166"/>
      <c r="D106" s="166"/>
      <c r="E106" s="161"/>
      <c r="F106" s="161"/>
      <c r="G106" s="161"/>
      <c r="H106" s="161"/>
      <c r="I106" s="161"/>
      <c r="J106" s="161"/>
    </row>
    <row r="107" spans="2:10" ht="13.5" customHeight="1">
      <c r="B107" s="55" t="s">
        <v>172</v>
      </c>
      <c r="C107" s="367" t="str">
        <f>Translations!$B$353</f>
        <v>Išsamiai apibūdinkite įrašų ir dokumentų tvarkymo procedūras.</v>
      </c>
      <c r="D107" s="436"/>
      <c r="E107" s="436"/>
      <c r="F107" s="436"/>
      <c r="G107" s="436"/>
      <c r="H107" s="436"/>
      <c r="I107" s="436"/>
      <c r="J107" s="436"/>
    </row>
    <row r="108" spans="2:10" ht="35.25" customHeight="1">
      <c r="B108" s="140"/>
      <c r="C108" s="428" t="str">
        <f>Translations!$B$354</f>
        <v>Trumpame aprašyme turėtų būti nurodytas dokumentų saugojimo procesas, visų pirma duomenų ir informacijos, nustatytų SAR IX priede, ir kaip duomenys laikomi, kad galėtų būti bet kada pateikti vertintojui ar kompetentingai institucijai, jiems paprašius.</v>
      </c>
      <c r="D108" s="428"/>
      <c r="E108" s="428"/>
      <c r="F108" s="428"/>
      <c r="G108" s="428"/>
      <c r="H108" s="428"/>
      <c r="I108" s="428"/>
      <c r="J108" s="428"/>
    </row>
    <row r="109" spans="2:10" ht="12.75">
      <c r="B109" s="140"/>
      <c r="C109" s="487" t="str">
        <f>Translations!$B$194</f>
        <v>Procedūros pavadinimas</v>
      </c>
      <c r="D109" s="488"/>
      <c r="E109" s="484"/>
      <c r="F109" s="485"/>
      <c r="G109" s="485"/>
      <c r="H109" s="485"/>
      <c r="I109" s="485"/>
      <c r="J109" s="486"/>
    </row>
    <row r="110" spans="2:10" ht="12.75">
      <c r="B110" s="140"/>
      <c r="C110" s="487" t="str">
        <f>Translations!$B$195</f>
        <v>Procedūros nuoroda</v>
      </c>
      <c r="D110" s="488"/>
      <c r="E110" s="484"/>
      <c r="F110" s="485"/>
      <c r="G110" s="485"/>
      <c r="H110" s="485"/>
      <c r="I110" s="485"/>
      <c r="J110" s="486"/>
    </row>
    <row r="111" spans="2:10" ht="54" customHeight="1">
      <c r="B111" s="140"/>
      <c r="C111" s="487" t="str">
        <f>Translations!$B$197</f>
        <v>Trumpas procedūros aprašymas</v>
      </c>
      <c r="D111" s="488"/>
      <c r="E111" s="484"/>
      <c r="F111" s="485"/>
      <c r="G111" s="485"/>
      <c r="H111" s="485"/>
      <c r="I111" s="485"/>
      <c r="J111" s="486"/>
    </row>
    <row r="112" spans="2:10" ht="34.5" customHeight="1">
      <c r="B112" s="140"/>
      <c r="C112" s="487" t="str">
        <f>Translations!$B$198</f>
        <v>Postas ar departamentas, atsakingas už duomenų tvarkymą</v>
      </c>
      <c r="D112" s="488"/>
      <c r="E112" s="484"/>
      <c r="F112" s="485"/>
      <c r="G112" s="485"/>
      <c r="H112" s="485"/>
      <c r="I112" s="485"/>
      <c r="J112" s="486"/>
    </row>
    <row r="113" spans="2:10" ht="25.5" customHeight="1">
      <c r="B113" s="140"/>
      <c r="C113" s="487" t="str">
        <f>Translations!$B$199</f>
        <v>Vieta, kurioje laikomi įrašai</v>
      </c>
      <c r="D113" s="488"/>
      <c r="E113" s="484"/>
      <c r="F113" s="485"/>
      <c r="G113" s="485"/>
      <c r="H113" s="485"/>
      <c r="I113" s="485"/>
      <c r="J113" s="486"/>
    </row>
    <row r="114" spans="2:10" ht="25.5" customHeight="1">
      <c r="B114" s="140"/>
      <c r="C114" s="487" t="str">
        <f>Translations!$B$233</f>
        <v>Naudojamos sistemos pavadinimas (kai taikytina)</v>
      </c>
      <c r="D114" s="488"/>
      <c r="E114" s="535"/>
      <c r="F114" s="536"/>
      <c r="G114" s="536"/>
      <c r="H114" s="536"/>
      <c r="I114" s="536"/>
      <c r="J114" s="537"/>
    </row>
    <row r="115" spans="2:10" ht="12.75">
      <c r="B115" s="140"/>
      <c r="C115" s="166"/>
      <c r="D115" s="166"/>
      <c r="E115" s="161"/>
      <c r="F115" s="161"/>
      <c r="G115" s="161"/>
      <c r="H115" s="161"/>
      <c r="I115" s="161"/>
      <c r="J115" s="161"/>
    </row>
    <row r="116" spans="2:10" ht="25.5" customHeight="1">
      <c r="B116" s="158" t="s">
        <v>327</v>
      </c>
      <c r="C116" s="345" t="str">
        <f>Translations!$B$837</f>
        <v>Pateikite rizikos vertinimo rezultatus, kurie patvirtintų, kad kontrolės veikla ir procedūros yra proporcingi nustatytai rizikai.</v>
      </c>
      <c r="D116" s="345"/>
      <c r="E116" s="345"/>
      <c r="F116" s="345"/>
      <c r="G116" s="345"/>
      <c r="H116" s="345"/>
      <c r="I116" s="345"/>
      <c r="J116" s="345"/>
    </row>
    <row r="117" spans="2:10" ht="13.5" customHeight="1">
      <c r="B117" s="164"/>
      <c r="C117" s="550" t="str">
        <f>Translations!$B$283</f>
        <v>Toliau langelyje prašome pateikti nuorodą į failą ar dokumentą, kurį pridedate prie savo stebėsenos plano.</v>
      </c>
      <c r="D117" s="550"/>
      <c r="E117" s="550"/>
      <c r="F117" s="550"/>
      <c r="G117" s="550"/>
      <c r="H117" s="550"/>
      <c r="I117" s="550"/>
      <c r="J117" s="550"/>
    </row>
    <row r="118" spans="2:7" ht="12.75">
      <c r="B118" s="164"/>
      <c r="C118" s="522"/>
      <c r="D118" s="523"/>
      <c r="E118" s="523"/>
      <c r="F118" s="523"/>
      <c r="G118" s="524"/>
    </row>
    <row r="119" spans="2:6" ht="12.75" customHeight="1">
      <c r="B119" s="164"/>
      <c r="C119" s="160"/>
      <c r="D119" s="160"/>
      <c r="E119" s="160"/>
      <c r="F119" s="160"/>
    </row>
    <row r="120" spans="2:10" ht="30.75" customHeight="1">
      <c r="B120" s="55" t="s">
        <v>177</v>
      </c>
      <c r="C120" s="561" t="str">
        <f>Translations!$B$356</f>
        <v>Ar jūsų organizacija turi dokumentais pagrįstą kokybės valdymo sistemą? Pasirinkite tinkamiausią atsakymą.</v>
      </c>
      <c r="D120" s="561"/>
      <c r="E120" s="561"/>
      <c r="F120" s="561"/>
      <c r="G120" s="561"/>
      <c r="H120" s="561"/>
      <c r="I120" s="561"/>
      <c r="J120" s="561"/>
    </row>
    <row r="121" spans="3:10" ht="12.75" customHeight="1">
      <c r="C121" s="522" t="s">
        <v>697</v>
      </c>
      <c r="D121" s="523"/>
      <c r="E121" s="523"/>
      <c r="F121" s="523"/>
      <c r="G121" s="562"/>
      <c r="H121" s="170"/>
      <c r="I121" s="170"/>
      <c r="J121" s="170"/>
    </row>
    <row r="122" spans="2:10" ht="12.75" customHeight="1">
      <c r="B122" s="55"/>
      <c r="C122" s="95"/>
      <c r="D122" s="171"/>
      <c r="E122" s="170"/>
      <c r="F122" s="170"/>
      <c r="G122" s="170"/>
      <c r="H122" s="170"/>
      <c r="I122" s="170"/>
      <c r="J122" s="170"/>
    </row>
    <row r="123" spans="2:10" ht="41.25" customHeight="1">
      <c r="B123" s="158" t="s">
        <v>178</v>
      </c>
      <c r="C123" s="345" t="str">
        <f>Translations!$B$357</f>
        <v>Jeigu aplinkosaugos vadybos sistema yra sertifikuota akredituotos organizacijos ir sistema apima procedūras, susijusias su ES ATLPS stebėsena ir ataskaitų teikimu, nurodykite atitinkamą standartą, pvz., ISO14001, EMAS ir t. t.</v>
      </c>
      <c r="D123" s="345"/>
      <c r="E123" s="345"/>
      <c r="F123" s="345"/>
      <c r="G123" s="345"/>
      <c r="H123" s="345"/>
      <c r="I123" s="345"/>
      <c r="J123" s="345"/>
    </row>
    <row r="124" spans="3:10" ht="12.75" customHeight="1">
      <c r="C124" s="522"/>
      <c r="D124" s="525"/>
      <c r="E124" s="525"/>
      <c r="F124" s="525"/>
      <c r="G124" s="524"/>
      <c r="H124" s="169"/>
      <c r="I124" s="169"/>
      <c r="J124" s="169"/>
    </row>
    <row r="125" spans="2:5" ht="12.75" customHeight="1">
      <c r="B125" s="172"/>
      <c r="C125" s="95"/>
      <c r="D125" s="173"/>
      <c r="E125" s="173"/>
    </row>
    <row r="126" spans="1:10" s="73" customFormat="1" ht="12.75" customHeight="1">
      <c r="A126" s="56"/>
      <c r="B126" s="78"/>
      <c r="C126" s="160"/>
      <c r="D126" s="160"/>
      <c r="E126" s="160"/>
      <c r="F126" s="160"/>
      <c r="G126" s="160"/>
      <c r="H126" s="160"/>
      <c r="I126" s="160"/>
      <c r="J126" s="160"/>
    </row>
    <row r="127" spans="2:10" ht="15.75">
      <c r="B127" s="162">
        <v>10</v>
      </c>
      <c r="C127" s="163" t="str">
        <f>Translations!$B$18</f>
        <v>Vartojamų sąvokų ir santrumpų sąrašas</v>
      </c>
      <c r="D127" s="174"/>
      <c r="E127" s="174"/>
      <c r="F127" s="174"/>
      <c r="G127" s="174"/>
      <c r="H127" s="174"/>
      <c r="I127" s="174"/>
      <c r="J127" s="174"/>
    </row>
    <row r="128" spans="2:10" ht="12.75" customHeight="1">
      <c r="B128" s="164"/>
      <c r="C128" s="99"/>
      <c r="D128" s="99"/>
      <c r="E128" s="99"/>
      <c r="F128" s="99"/>
      <c r="G128" s="99"/>
      <c r="H128" s="99"/>
      <c r="I128" s="99"/>
      <c r="J128" s="79"/>
    </row>
    <row r="129" spans="2:10" ht="12.75">
      <c r="B129" s="55" t="s">
        <v>171</v>
      </c>
      <c r="C129" s="563" t="str">
        <f>Translations!$B$358</f>
        <v>Prašome išvardyti visas santrumpas, akronimus ar apibrėžtis, kuriuos vartojote pildydami šį stebėsenos planą.</v>
      </c>
      <c r="D129" s="563"/>
      <c r="E129" s="563"/>
      <c r="F129" s="563"/>
      <c r="G129" s="563"/>
      <c r="H129" s="563"/>
      <c r="I129" s="563"/>
      <c r="J129" s="563"/>
    </row>
    <row r="130" spans="2:10" ht="12.75">
      <c r="B130" s="164"/>
      <c r="C130" s="99"/>
      <c r="D130" s="99"/>
      <c r="E130" s="99"/>
      <c r="F130" s="99"/>
      <c r="G130" s="99"/>
      <c r="H130" s="99"/>
      <c r="I130" s="99"/>
      <c r="J130" s="99"/>
    </row>
    <row r="131" spans="3:10" ht="12.75">
      <c r="C131" s="556" t="str">
        <f>Translations!$B$359</f>
        <v>Santrumpa</v>
      </c>
      <c r="D131" s="556"/>
      <c r="E131" s="556" t="str">
        <f>Translations!$B$360</f>
        <v>Apibrėžtis</v>
      </c>
      <c r="F131" s="556"/>
      <c r="G131" s="556"/>
      <c r="H131" s="556"/>
      <c r="I131" s="556"/>
      <c r="J131" s="556"/>
    </row>
    <row r="132" spans="3:10" ht="12.75">
      <c r="C132" s="555"/>
      <c r="D132" s="555"/>
      <c r="E132" s="454"/>
      <c r="F132" s="454"/>
      <c r="G132" s="454"/>
      <c r="H132" s="454"/>
      <c r="I132" s="454"/>
      <c r="J132" s="454"/>
    </row>
    <row r="133" spans="3:10" ht="12.75">
      <c r="C133" s="555"/>
      <c r="D133" s="555"/>
      <c r="E133" s="454"/>
      <c r="F133" s="454"/>
      <c r="G133" s="454"/>
      <c r="H133" s="454"/>
      <c r="I133" s="454"/>
      <c r="J133" s="454"/>
    </row>
    <row r="134" spans="3:10" ht="12.75">
      <c r="C134" s="555"/>
      <c r="D134" s="555"/>
      <c r="E134" s="454"/>
      <c r="F134" s="454"/>
      <c r="G134" s="454"/>
      <c r="H134" s="454"/>
      <c r="I134" s="454"/>
      <c r="J134" s="454"/>
    </row>
    <row r="135" spans="3:10" ht="12.75">
      <c r="C135" s="555"/>
      <c r="D135" s="555"/>
      <c r="E135" s="454"/>
      <c r="F135" s="454"/>
      <c r="G135" s="454"/>
      <c r="H135" s="454"/>
      <c r="I135" s="454"/>
      <c r="J135" s="454"/>
    </row>
    <row r="136" spans="3:10" ht="12.75">
      <c r="C136" s="555"/>
      <c r="D136" s="555"/>
      <c r="E136" s="454"/>
      <c r="F136" s="454"/>
      <c r="G136" s="454"/>
      <c r="H136" s="454"/>
      <c r="I136" s="454"/>
      <c r="J136" s="454"/>
    </row>
    <row r="137" spans="3:10" ht="12.75">
      <c r="C137" s="555"/>
      <c r="D137" s="555"/>
      <c r="E137" s="454"/>
      <c r="F137" s="454"/>
      <c r="G137" s="454"/>
      <c r="H137" s="454"/>
      <c r="I137" s="454"/>
      <c r="J137" s="454"/>
    </row>
    <row r="138" spans="3:10" ht="12.75">
      <c r="C138" s="555"/>
      <c r="D138" s="555"/>
      <c r="E138" s="454"/>
      <c r="F138" s="454"/>
      <c r="G138" s="454"/>
      <c r="H138" s="454"/>
      <c r="I138" s="454"/>
      <c r="J138" s="454"/>
    </row>
    <row r="139" spans="3:10" ht="12.75">
      <c r="C139" s="555"/>
      <c r="D139" s="555"/>
      <c r="E139" s="454"/>
      <c r="F139" s="454"/>
      <c r="G139" s="454"/>
      <c r="H139" s="454"/>
      <c r="I139" s="454"/>
      <c r="J139" s="454"/>
    </row>
    <row r="140" spans="3:10" ht="12.75">
      <c r="C140" s="555"/>
      <c r="D140" s="555"/>
      <c r="E140" s="454"/>
      <c r="F140" s="454"/>
      <c r="G140" s="454"/>
      <c r="H140" s="454"/>
      <c r="I140" s="454"/>
      <c r="J140" s="454"/>
    </row>
    <row r="141" spans="3:10" ht="12.75">
      <c r="C141" s="555"/>
      <c r="D141" s="555"/>
      <c r="E141" s="454"/>
      <c r="F141" s="454"/>
      <c r="G141" s="454"/>
      <c r="H141" s="454"/>
      <c r="I141" s="454"/>
      <c r="J141" s="454"/>
    </row>
    <row r="142" spans="2:10" ht="12.75">
      <c r="B142" s="175"/>
      <c r="C142" s="176"/>
      <c r="D142" s="176"/>
      <c r="E142" s="176"/>
      <c r="F142" s="176"/>
      <c r="G142" s="176"/>
      <c r="H142" s="176"/>
      <c r="I142" s="176"/>
      <c r="J142" s="176"/>
    </row>
    <row r="143" spans="2:10" ht="15.75">
      <c r="B143" s="162">
        <v>11</v>
      </c>
      <c r="C143" s="163" t="str">
        <f>Translations!$B$19</f>
        <v>Papildoma informacija</v>
      </c>
      <c r="D143" s="174"/>
      <c r="E143" s="174"/>
      <c r="F143" s="174"/>
      <c r="G143" s="174"/>
      <c r="H143" s="174"/>
      <c r="I143" s="174"/>
      <c r="J143" s="174"/>
    </row>
    <row r="144" spans="2:10" ht="12.75">
      <c r="B144" s="164"/>
      <c r="C144" s="99"/>
      <c r="D144" s="99"/>
      <c r="E144" s="99"/>
      <c r="F144" s="99"/>
      <c r="G144" s="99"/>
      <c r="H144" s="99"/>
      <c r="I144" s="99"/>
      <c r="J144" s="99"/>
    </row>
    <row r="145" spans="2:10" ht="41.25" customHeight="1">
      <c r="B145" s="55" t="s">
        <v>171</v>
      </c>
      <c r="C145" s="367" t="str">
        <f>Translations!$B$361</f>
        <v>Jei teikiate kokios nors kitos informacijos, į kurią norėtumėte, kad mes atkreiptume dėmesį nagrinėdami jūsų planą, parašykite apie tai mums čia. Jei įmanoma, prašome pateikti šią informaciją elektroniniu formatu. Galite pateikti informaciją programų „Microsoft Word“, „Excel“ ar „Adobe Acrobat“ formatu.</v>
      </c>
      <c r="D145" s="367"/>
      <c r="E145" s="367"/>
      <c r="F145" s="367"/>
      <c r="G145" s="367"/>
      <c r="H145" s="367"/>
      <c r="I145" s="367"/>
      <c r="J145" s="367"/>
    </row>
    <row r="146" spans="2:10" ht="36" customHeight="1">
      <c r="B146" s="177"/>
      <c r="C146" s="557" t="str">
        <f>Translations!$B$362</f>
        <v>Patariame neteikti nesvarbios informacijos, nes dėl to gali sulėtėti patvirtinimas. Pateiktuose papildomuose dokumentuose turėtų būti pateiktos aiškios nuorodos į failo pavadinimą ar nuorodos numerį, kuriuos pateikite toliau. Prireikus pasiklauskite savo kompetentingos institucijos, ar bus priimtini ne pirmiau nurodyti, o kiti failų formatai.</v>
      </c>
      <c r="D146" s="557"/>
      <c r="E146" s="557"/>
      <c r="F146" s="557"/>
      <c r="G146" s="557"/>
      <c r="H146" s="557"/>
      <c r="I146" s="557"/>
      <c r="J146" s="557"/>
    </row>
    <row r="147" spans="3:10" ht="12.75" customHeight="1">
      <c r="C147" s="557" t="str">
        <f>Translations!$B$363</f>
        <v>Toliau nurodykite failo pavadinimą (-us) (jei dokumentas elektroninio formato) arba dokumento nuorodos numerį (-ius) (jei teikiama popierinė kopija):</v>
      </c>
      <c r="D147" s="557"/>
      <c r="E147" s="557"/>
      <c r="F147" s="557"/>
      <c r="G147" s="557"/>
      <c r="H147" s="557"/>
      <c r="I147" s="557"/>
      <c r="J147" s="557"/>
    </row>
    <row r="148" spans="3:10" ht="12.75">
      <c r="C148" s="558" t="str">
        <f>Translations!$B$364</f>
        <v>Failo pavadinimas / nuoroda</v>
      </c>
      <c r="D148" s="558"/>
      <c r="E148" s="558" t="str">
        <f>Translations!$B$365</f>
        <v>Dokumento aprašymas</v>
      </c>
      <c r="F148" s="558"/>
      <c r="G148" s="558"/>
      <c r="H148" s="558"/>
      <c r="I148" s="558"/>
      <c r="J148" s="558"/>
    </row>
    <row r="149" spans="3:10" ht="12.75">
      <c r="C149" s="559"/>
      <c r="D149" s="559"/>
      <c r="E149" s="560"/>
      <c r="F149" s="560"/>
      <c r="G149" s="560"/>
      <c r="H149" s="560"/>
      <c r="I149" s="560"/>
      <c r="J149" s="560"/>
    </row>
    <row r="150" spans="3:10" ht="12.75">
      <c r="C150" s="559"/>
      <c r="D150" s="559"/>
      <c r="E150" s="560"/>
      <c r="F150" s="560"/>
      <c r="G150" s="560"/>
      <c r="H150" s="560"/>
      <c r="I150" s="560"/>
      <c r="J150" s="560"/>
    </row>
    <row r="151" spans="3:10" ht="12.75">
      <c r="C151" s="559"/>
      <c r="D151" s="559"/>
      <c r="E151" s="560"/>
      <c r="F151" s="560"/>
      <c r="G151" s="560"/>
      <c r="H151" s="560"/>
      <c r="I151" s="560"/>
      <c r="J151" s="560"/>
    </row>
    <row r="152" spans="3:10" ht="12.75">
      <c r="C152" s="559"/>
      <c r="D152" s="559"/>
      <c r="E152" s="560"/>
      <c r="F152" s="560"/>
      <c r="G152" s="560"/>
      <c r="H152" s="560"/>
      <c r="I152" s="560"/>
      <c r="J152" s="560"/>
    </row>
    <row r="153" spans="3:10" ht="12.75">
      <c r="C153" s="559"/>
      <c r="D153" s="559"/>
      <c r="E153" s="560"/>
      <c r="F153" s="560"/>
      <c r="G153" s="560"/>
      <c r="H153" s="560"/>
      <c r="I153" s="560"/>
      <c r="J153" s="560"/>
    </row>
    <row r="154" spans="3:10" ht="12.75">
      <c r="C154" s="559"/>
      <c r="D154" s="559"/>
      <c r="E154" s="560"/>
      <c r="F154" s="560"/>
      <c r="G154" s="560"/>
      <c r="H154" s="560"/>
      <c r="I154" s="560"/>
      <c r="J154" s="560"/>
    </row>
    <row r="155" spans="3:10" ht="12.75">
      <c r="C155" s="559"/>
      <c r="D155" s="559"/>
      <c r="E155" s="560"/>
      <c r="F155" s="560"/>
      <c r="G155" s="560"/>
      <c r="H155" s="560"/>
      <c r="I155" s="560"/>
      <c r="J155" s="560"/>
    </row>
    <row r="156" spans="3:10" ht="12.75">
      <c r="C156" s="559"/>
      <c r="D156" s="559"/>
      <c r="E156" s="560"/>
      <c r="F156" s="560"/>
      <c r="G156" s="560"/>
      <c r="H156" s="560"/>
      <c r="I156" s="560"/>
      <c r="J156" s="560"/>
    </row>
  </sheetData>
  <sheetProtection sheet="1" objects="1" scenarios="1" formatCells="0" formatColumns="0" formatRows="0"/>
  <mergeCells count="210">
    <mergeCell ref="C65:D65"/>
    <mergeCell ref="E65:J65"/>
    <mergeCell ref="C63:J63"/>
    <mergeCell ref="E32:J32"/>
    <mergeCell ref="C36:J36"/>
    <mergeCell ref="C40:D40"/>
    <mergeCell ref="C57:J57"/>
    <mergeCell ref="C32:D32"/>
    <mergeCell ref="C62:J62"/>
    <mergeCell ref="C64:D64"/>
    <mergeCell ref="C20:D20"/>
    <mergeCell ref="C28:D28"/>
    <mergeCell ref="E28:J28"/>
    <mergeCell ref="C22:D22"/>
    <mergeCell ref="C23:D23"/>
    <mergeCell ref="E22:J22"/>
    <mergeCell ref="C156:D156"/>
    <mergeCell ref="E156:J156"/>
    <mergeCell ref="C154:D154"/>
    <mergeCell ref="E154:J154"/>
    <mergeCell ref="C155:D155"/>
    <mergeCell ref="E155:J155"/>
    <mergeCell ref="E153:J153"/>
    <mergeCell ref="C149:D149"/>
    <mergeCell ref="E149:J149"/>
    <mergeCell ref="C152:D152"/>
    <mergeCell ref="E152:J152"/>
    <mergeCell ref="C150:D150"/>
    <mergeCell ref="E150:J150"/>
    <mergeCell ref="C153:D153"/>
    <mergeCell ref="C148:D148"/>
    <mergeCell ref="C151:D151"/>
    <mergeCell ref="E151:J151"/>
    <mergeCell ref="E148:J148"/>
    <mergeCell ref="C147:J147"/>
    <mergeCell ref="C120:J120"/>
    <mergeCell ref="C121:G121"/>
    <mergeCell ref="C131:D131"/>
    <mergeCell ref="C134:D134"/>
    <mergeCell ref="C129:J129"/>
    <mergeCell ref="E141:J141"/>
    <mergeCell ref="C145:J145"/>
    <mergeCell ref="C146:J146"/>
    <mergeCell ref="C30:D30"/>
    <mergeCell ref="E30:J30"/>
    <mergeCell ref="C31:D31"/>
    <mergeCell ref="E31:J31"/>
    <mergeCell ref="C117:J117"/>
    <mergeCell ref="C56:J56"/>
    <mergeCell ref="C141:D141"/>
    <mergeCell ref="E136:J136"/>
    <mergeCell ref="E131:J131"/>
    <mergeCell ref="C123:J123"/>
    <mergeCell ref="C132:D132"/>
    <mergeCell ref="E132:J132"/>
    <mergeCell ref="C133:D133"/>
    <mergeCell ref="E133:J133"/>
    <mergeCell ref="E134:J134"/>
    <mergeCell ref="C135:D135"/>
    <mergeCell ref="E135:J135"/>
    <mergeCell ref="B2:J2"/>
    <mergeCell ref="C140:D140"/>
    <mergeCell ref="E140:J140"/>
    <mergeCell ref="C137:D137"/>
    <mergeCell ref="E137:J137"/>
    <mergeCell ref="C138:D138"/>
    <mergeCell ref="E138:J138"/>
    <mergeCell ref="C139:D139"/>
    <mergeCell ref="E139:J139"/>
    <mergeCell ref="C136:D136"/>
    <mergeCell ref="C10:E10"/>
    <mergeCell ref="F10:J10"/>
    <mergeCell ref="C11:E11"/>
    <mergeCell ref="C18:D18"/>
    <mergeCell ref="E18:J18"/>
    <mergeCell ref="C6:J6"/>
    <mergeCell ref="C7:J7"/>
    <mergeCell ref="C8:J8"/>
    <mergeCell ref="C9:E9"/>
    <mergeCell ref="F9:J9"/>
    <mergeCell ref="C116:J116"/>
    <mergeCell ref="C19:D19"/>
    <mergeCell ref="C26:J26"/>
    <mergeCell ref="C27:D27"/>
    <mergeCell ref="E27:J27"/>
    <mergeCell ref="E21:J21"/>
    <mergeCell ref="C25:J25"/>
    <mergeCell ref="E23:J23"/>
    <mergeCell ref="C21:D21"/>
    <mergeCell ref="E20:J20"/>
    <mergeCell ref="F11:J11"/>
    <mergeCell ref="C12:E12"/>
    <mergeCell ref="F12:J12"/>
    <mergeCell ref="C13:E13"/>
    <mergeCell ref="F13:J13"/>
    <mergeCell ref="C14:E14"/>
    <mergeCell ref="F14:J14"/>
    <mergeCell ref="E64:J64"/>
    <mergeCell ref="C29:D29"/>
    <mergeCell ref="E29:J29"/>
    <mergeCell ref="C16:J16"/>
    <mergeCell ref="C17:J17"/>
    <mergeCell ref="E19:J19"/>
    <mergeCell ref="C42:D42"/>
    <mergeCell ref="C43:D45"/>
    <mergeCell ref="C51:D54"/>
    <mergeCell ref="E49:J49"/>
    <mergeCell ref="C66:D66"/>
    <mergeCell ref="E66:J66"/>
    <mergeCell ref="C67:D67"/>
    <mergeCell ref="E67:J67"/>
    <mergeCell ref="C68:D68"/>
    <mergeCell ref="E68:J68"/>
    <mergeCell ref="C69:D69"/>
    <mergeCell ref="E69:J69"/>
    <mergeCell ref="C71:J71"/>
    <mergeCell ref="C73:D73"/>
    <mergeCell ref="E73:J73"/>
    <mergeCell ref="C74:D74"/>
    <mergeCell ref="E74:J74"/>
    <mergeCell ref="C72:J72"/>
    <mergeCell ref="C75:D75"/>
    <mergeCell ref="E75:J75"/>
    <mergeCell ref="C76:D76"/>
    <mergeCell ref="E76:J76"/>
    <mergeCell ref="C77:D77"/>
    <mergeCell ref="E77:J77"/>
    <mergeCell ref="C78:D78"/>
    <mergeCell ref="E78:J78"/>
    <mergeCell ref="C80:J80"/>
    <mergeCell ref="C82:D82"/>
    <mergeCell ref="E82:J82"/>
    <mergeCell ref="C83:D83"/>
    <mergeCell ref="E83:J83"/>
    <mergeCell ref="C81:J81"/>
    <mergeCell ref="C84:D84"/>
    <mergeCell ref="E84:J84"/>
    <mergeCell ref="C85:D85"/>
    <mergeCell ref="E85:J85"/>
    <mergeCell ref="C86:D86"/>
    <mergeCell ref="E86:J86"/>
    <mergeCell ref="C87:D87"/>
    <mergeCell ref="E87:J87"/>
    <mergeCell ref="C89:J89"/>
    <mergeCell ref="C91:D91"/>
    <mergeCell ref="E91:J91"/>
    <mergeCell ref="C90:J90"/>
    <mergeCell ref="C92:D92"/>
    <mergeCell ref="E92:J92"/>
    <mergeCell ref="C93:D93"/>
    <mergeCell ref="E93:J93"/>
    <mergeCell ref="C94:D94"/>
    <mergeCell ref="E94:J94"/>
    <mergeCell ref="C95:D95"/>
    <mergeCell ref="E95:J95"/>
    <mergeCell ref="C96:D96"/>
    <mergeCell ref="E96:J96"/>
    <mergeCell ref="C98:J98"/>
    <mergeCell ref="C100:D100"/>
    <mergeCell ref="E100:J100"/>
    <mergeCell ref="C99:J99"/>
    <mergeCell ref="C101:D101"/>
    <mergeCell ref="E101:J101"/>
    <mergeCell ref="C102:D102"/>
    <mergeCell ref="E102:J102"/>
    <mergeCell ref="C103:D103"/>
    <mergeCell ref="E103:J103"/>
    <mergeCell ref="C104:D104"/>
    <mergeCell ref="E104:J104"/>
    <mergeCell ref="C105:D105"/>
    <mergeCell ref="E105:J105"/>
    <mergeCell ref="C107:J107"/>
    <mergeCell ref="C109:D109"/>
    <mergeCell ref="E109:J109"/>
    <mergeCell ref="C108:J108"/>
    <mergeCell ref="C114:D114"/>
    <mergeCell ref="E114:J114"/>
    <mergeCell ref="C112:D112"/>
    <mergeCell ref="E112:J112"/>
    <mergeCell ref="C113:D113"/>
    <mergeCell ref="E113:J113"/>
    <mergeCell ref="C110:D110"/>
    <mergeCell ref="E110:J110"/>
    <mergeCell ref="C46:D46"/>
    <mergeCell ref="C47:D47"/>
    <mergeCell ref="C48:D48"/>
    <mergeCell ref="E46:J46"/>
    <mergeCell ref="E47:J47"/>
    <mergeCell ref="E48:J48"/>
    <mergeCell ref="C49:D49"/>
    <mergeCell ref="C50:D50"/>
    <mergeCell ref="E42:J42"/>
    <mergeCell ref="E43:J43"/>
    <mergeCell ref="E44:J44"/>
    <mergeCell ref="E45:J45"/>
    <mergeCell ref="C37:J37"/>
    <mergeCell ref="C38:J38"/>
    <mergeCell ref="E40:J40"/>
    <mergeCell ref="E41:J41"/>
    <mergeCell ref="C41:D41"/>
    <mergeCell ref="C118:G118"/>
    <mergeCell ref="C124:G124"/>
    <mergeCell ref="C58:G58"/>
    <mergeCell ref="E50:J50"/>
    <mergeCell ref="E51:J51"/>
    <mergeCell ref="E52:J52"/>
    <mergeCell ref="E53:J53"/>
    <mergeCell ref="E54:J54"/>
    <mergeCell ref="C111:D111"/>
    <mergeCell ref="E111:J111"/>
  </mergeCells>
  <conditionalFormatting sqref="E106 E55:E58 E97 E88 E70">
    <cfRule type="expression" priority="2" dxfId="9" stopIfTrue="1">
      <formula>(CNTR_PrimaryMP=2)</formula>
    </cfRule>
  </conditionalFormatting>
  <conditionalFormatting sqref="E18:J23 E27:J32 E40:J54 E64:J69 E73:J78 E82:J87 E91:J96 E100:J105 E109:J114">
    <cfRule type="expression" priority="4" dxfId="9" stopIfTrue="1">
      <formula>(CNTR_PrimaryMP=2)</formula>
    </cfRule>
  </conditionalFormatting>
  <dataValidations count="1">
    <dataValidation type="list" allowBlank="1" showInputMessage="1" showErrorMessage="1" sqref="C121:G121">
      <formula1>ManSys</formula1>
    </dataValidation>
  </dataValidations>
  <printOptions/>
  <pageMargins left="0.7874015748031497" right="0.7874015748031497" top="0.7874015748031497" bottom="0.7874015748031497" header="0.3937007874015748" footer="0.3937007874015748"/>
  <pageSetup fitToHeight="6" fitToWidth="1" horizontalDpi="600" verticalDpi="600" orientation="portrait" paperSize="9" scale="79" r:id="rId1"/>
  <headerFooter alignWithMargins="0">
    <oddHeader>&amp;CPuslapių &amp;P iš &amp;N&amp;R&amp;D</oddHeader>
  </headerFooter>
  <rowBreaks count="3" manualBreakCount="3">
    <brk id="33" max="9" man="1"/>
    <brk id="79" max="9" man="1"/>
    <brk id="126"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J32"/>
  <sheetViews>
    <sheetView showGridLines="0" zoomScaleSheetLayoutView="100" zoomScalePageLayoutView="0" workbookViewId="0" topLeftCell="A1">
      <selection activeCell="B2" sqref="B2:J2"/>
    </sheetView>
  </sheetViews>
  <sheetFormatPr defaultColWidth="9.140625" defaultRowHeight="12.75"/>
  <cols>
    <col min="1" max="1" width="3.140625" style="17" customWidth="1"/>
    <col min="2" max="2" width="4.140625" style="17" customWidth="1"/>
    <col min="3" max="3" width="90.421875" style="17" customWidth="1"/>
    <col min="4" max="4" width="10.8515625" style="17" customWidth="1"/>
    <col min="5" max="6" width="13.57421875" style="17" customWidth="1"/>
    <col min="7" max="7" width="10.421875" style="17" customWidth="1"/>
    <col min="8" max="8" width="11.140625" style="17" customWidth="1"/>
    <col min="9" max="10" width="13.57421875" style="17" customWidth="1"/>
    <col min="11" max="16384" width="9.140625" style="17" customWidth="1"/>
  </cols>
  <sheetData>
    <row r="1" spans="2:6" ht="12.75">
      <c r="B1" s="88"/>
      <c r="C1" s="58"/>
      <c r="D1" s="58"/>
      <c r="E1" s="89"/>
      <c r="F1" s="89"/>
    </row>
    <row r="2" spans="2:10" ht="18">
      <c r="B2" s="343" t="str">
        <f>Translations!$B$20</f>
        <v>Kita valstybei narei būdinga informacija</v>
      </c>
      <c r="C2" s="343"/>
      <c r="D2" s="343"/>
      <c r="E2" s="343"/>
      <c r="F2" s="343"/>
      <c r="G2" s="343"/>
      <c r="H2" s="343"/>
      <c r="I2" s="343"/>
      <c r="J2" s="343"/>
    </row>
    <row r="4" spans="2:10" ht="15.75">
      <c r="B4" s="91">
        <v>12</v>
      </c>
      <c r="C4" s="92" t="str">
        <f>Translations!$B$366</f>
        <v>Pastabos</v>
      </c>
      <c r="D4" s="92"/>
      <c r="E4" s="92"/>
      <c r="F4" s="92"/>
      <c r="G4" s="92"/>
      <c r="H4" s="92"/>
      <c r="I4" s="92"/>
      <c r="J4" s="92"/>
    </row>
    <row r="6" ht="12.75">
      <c r="B6" s="156" t="str">
        <f>Translations!$B$367</f>
        <v>Vieta kitoms pastaboms</v>
      </c>
    </row>
    <row r="7" spans="2:10" ht="12.75">
      <c r="B7" s="13"/>
      <c r="C7" s="320"/>
      <c r="D7" s="12"/>
      <c r="E7" s="12"/>
      <c r="F7" s="12"/>
      <c r="G7" s="12"/>
      <c r="H7" s="12"/>
      <c r="I7" s="12"/>
      <c r="J7" s="11"/>
    </row>
    <row r="8" spans="1:10" ht="14.25" customHeight="1">
      <c r="A8" s="127"/>
      <c r="B8" s="10"/>
      <c r="C8" s="321"/>
      <c r="D8" s="9"/>
      <c r="E8" s="9"/>
      <c r="F8" s="9"/>
      <c r="G8" s="9"/>
      <c r="H8" s="9"/>
      <c r="I8" s="9"/>
      <c r="J8" s="8"/>
    </row>
    <row r="9" spans="2:10" ht="12.75">
      <c r="B9" s="10"/>
      <c r="C9" s="9"/>
      <c r="D9" s="9"/>
      <c r="E9" s="9"/>
      <c r="F9" s="9"/>
      <c r="G9" s="9"/>
      <c r="H9" s="9"/>
      <c r="I9" s="9"/>
      <c r="J9" s="8"/>
    </row>
    <row r="10" spans="2:10" ht="12.75">
      <c r="B10" s="10"/>
      <c r="C10" s="9"/>
      <c r="D10" s="9"/>
      <c r="E10" s="9"/>
      <c r="F10" s="9"/>
      <c r="G10" s="9"/>
      <c r="H10" s="9"/>
      <c r="I10" s="9"/>
      <c r="J10" s="8"/>
    </row>
    <row r="11" spans="2:10" ht="12.75">
      <c r="B11" s="10"/>
      <c r="C11" s="9"/>
      <c r="D11" s="9"/>
      <c r="E11" s="9"/>
      <c r="F11" s="9"/>
      <c r="G11" s="9"/>
      <c r="H11" s="9"/>
      <c r="I11" s="9"/>
      <c r="J11" s="8"/>
    </row>
    <row r="12" spans="2:10" ht="12.75">
      <c r="B12" s="10"/>
      <c r="C12" s="9"/>
      <c r="D12" s="9"/>
      <c r="E12" s="9"/>
      <c r="F12" s="9"/>
      <c r="G12" s="9"/>
      <c r="H12" s="9"/>
      <c r="I12" s="9"/>
      <c r="J12" s="8"/>
    </row>
    <row r="13" spans="2:10" ht="12.75">
      <c r="B13" s="10"/>
      <c r="C13" s="9"/>
      <c r="D13" s="9"/>
      <c r="E13" s="9"/>
      <c r="F13" s="9"/>
      <c r="G13" s="9"/>
      <c r="H13" s="9"/>
      <c r="I13" s="9"/>
      <c r="J13" s="8"/>
    </row>
    <row r="14" spans="2:10" ht="12.75">
      <c r="B14" s="10"/>
      <c r="C14" s="9"/>
      <c r="D14" s="9"/>
      <c r="E14" s="9"/>
      <c r="F14" s="9"/>
      <c r="G14" s="9"/>
      <c r="H14" s="9"/>
      <c r="I14" s="9"/>
      <c r="J14" s="8"/>
    </row>
    <row r="15" spans="2:10" ht="12.75">
      <c r="B15" s="10"/>
      <c r="C15" s="9"/>
      <c r="D15" s="9"/>
      <c r="E15" s="9"/>
      <c r="F15" s="9"/>
      <c r="G15" s="9"/>
      <c r="H15" s="9"/>
      <c r="I15" s="9"/>
      <c r="J15" s="8"/>
    </row>
    <row r="16" spans="2:10" ht="12.75">
      <c r="B16" s="10"/>
      <c r="C16" s="9"/>
      <c r="D16" s="9"/>
      <c r="E16" s="9"/>
      <c r="F16" s="9"/>
      <c r="G16" s="9"/>
      <c r="H16" s="9"/>
      <c r="I16" s="9"/>
      <c r="J16" s="8"/>
    </row>
    <row r="17" spans="2:10" ht="12.75">
      <c r="B17" s="10"/>
      <c r="C17" s="9"/>
      <c r="D17" s="9"/>
      <c r="E17" s="9"/>
      <c r="F17" s="9"/>
      <c r="G17" s="9"/>
      <c r="H17" s="9"/>
      <c r="I17" s="9"/>
      <c r="J17" s="8"/>
    </row>
    <row r="18" spans="2:10" ht="12.75">
      <c r="B18" s="10"/>
      <c r="C18" s="9"/>
      <c r="D18" s="9"/>
      <c r="E18" s="9"/>
      <c r="F18" s="9"/>
      <c r="G18" s="9"/>
      <c r="H18" s="9"/>
      <c r="I18" s="9"/>
      <c r="J18" s="8"/>
    </row>
    <row r="19" spans="2:10" ht="12.75">
      <c r="B19" s="10"/>
      <c r="C19" s="9"/>
      <c r="D19" s="9"/>
      <c r="E19" s="9"/>
      <c r="F19" s="9"/>
      <c r="G19" s="9"/>
      <c r="H19" s="9"/>
      <c r="I19" s="9"/>
      <c r="J19" s="8"/>
    </row>
    <row r="20" spans="2:10" ht="12.75">
      <c r="B20" s="10"/>
      <c r="C20" s="9"/>
      <c r="D20" s="9"/>
      <c r="E20" s="9"/>
      <c r="F20" s="9"/>
      <c r="G20" s="9"/>
      <c r="H20" s="9"/>
      <c r="I20" s="9"/>
      <c r="J20" s="8"/>
    </row>
    <row r="21" spans="2:10" ht="12.75">
      <c r="B21" s="10"/>
      <c r="C21" s="9"/>
      <c r="D21" s="9"/>
      <c r="E21" s="9"/>
      <c r="F21" s="9"/>
      <c r="G21" s="9"/>
      <c r="H21" s="9"/>
      <c r="I21" s="9"/>
      <c r="J21" s="8"/>
    </row>
    <row r="22" spans="2:10" ht="12.75">
      <c r="B22" s="10"/>
      <c r="C22" s="9"/>
      <c r="D22" s="9"/>
      <c r="E22" s="9"/>
      <c r="F22" s="9"/>
      <c r="G22" s="9"/>
      <c r="H22" s="9"/>
      <c r="I22" s="9"/>
      <c r="J22" s="8"/>
    </row>
    <row r="23" spans="2:10" ht="12.75">
      <c r="B23" s="10"/>
      <c r="C23" s="9"/>
      <c r="D23" s="9"/>
      <c r="E23" s="9"/>
      <c r="F23" s="9"/>
      <c r="G23" s="9"/>
      <c r="H23" s="9"/>
      <c r="I23" s="9"/>
      <c r="J23" s="8"/>
    </row>
    <row r="24" spans="2:10" ht="12.75">
      <c r="B24" s="10"/>
      <c r="C24" s="9"/>
      <c r="D24" s="9"/>
      <c r="E24" s="9"/>
      <c r="F24" s="9"/>
      <c r="G24" s="9"/>
      <c r="H24" s="9"/>
      <c r="I24" s="9"/>
      <c r="J24" s="8"/>
    </row>
    <row r="25" spans="2:10" ht="12.75">
      <c r="B25" s="10"/>
      <c r="C25" s="9"/>
      <c r="D25" s="9"/>
      <c r="E25" s="9"/>
      <c r="F25" s="9"/>
      <c r="G25" s="9"/>
      <c r="H25" s="9"/>
      <c r="I25" s="9"/>
      <c r="J25" s="8"/>
    </row>
    <row r="26" spans="2:10" ht="12.75">
      <c r="B26" s="10"/>
      <c r="C26" s="9"/>
      <c r="D26" s="9"/>
      <c r="E26" s="9"/>
      <c r="F26" s="9"/>
      <c r="G26" s="9"/>
      <c r="H26" s="9"/>
      <c r="I26" s="9"/>
      <c r="J26" s="8"/>
    </row>
    <row r="27" spans="2:10" ht="12.75">
      <c r="B27" s="10"/>
      <c r="C27" s="9"/>
      <c r="D27" s="9"/>
      <c r="E27" s="9"/>
      <c r="F27" s="9"/>
      <c r="G27" s="9"/>
      <c r="H27" s="9"/>
      <c r="I27" s="9"/>
      <c r="J27" s="8"/>
    </row>
    <row r="28" spans="2:10" ht="12.75">
      <c r="B28" s="10"/>
      <c r="C28" s="9"/>
      <c r="D28" s="9"/>
      <c r="E28" s="9"/>
      <c r="F28" s="9"/>
      <c r="G28" s="9"/>
      <c r="H28" s="9"/>
      <c r="I28" s="9"/>
      <c r="J28" s="8"/>
    </row>
    <row r="29" spans="2:10" ht="12.75">
      <c r="B29" s="10"/>
      <c r="C29" s="9"/>
      <c r="D29" s="9"/>
      <c r="E29" s="9"/>
      <c r="F29" s="9"/>
      <c r="G29" s="9"/>
      <c r="H29" s="9"/>
      <c r="I29" s="9"/>
      <c r="J29" s="8"/>
    </row>
    <row r="30" spans="2:10" ht="12.75">
      <c r="B30" s="10"/>
      <c r="C30" s="9"/>
      <c r="D30" s="9"/>
      <c r="E30" s="9"/>
      <c r="F30" s="9"/>
      <c r="G30" s="9"/>
      <c r="H30" s="9"/>
      <c r="I30" s="9"/>
      <c r="J30" s="8"/>
    </row>
    <row r="31" spans="2:10" ht="12.75">
      <c r="B31" s="10"/>
      <c r="C31" s="9"/>
      <c r="D31" s="9"/>
      <c r="E31" s="9"/>
      <c r="F31" s="9"/>
      <c r="G31" s="9"/>
      <c r="H31" s="9"/>
      <c r="I31" s="9"/>
      <c r="J31" s="8"/>
    </row>
    <row r="32" spans="2:10" ht="12.75">
      <c r="B32" s="7"/>
      <c r="C32" s="6"/>
      <c r="D32" s="6"/>
      <c r="E32" s="6"/>
      <c r="F32" s="6"/>
      <c r="G32" s="6"/>
      <c r="H32" s="6"/>
      <c r="I32" s="6"/>
      <c r="J32" s="5"/>
    </row>
  </sheetData>
  <sheetProtection sheet="1" objects="1" scenarios="1" formatCells="0" formatColumns="0" formatRows="0"/>
  <mergeCells count="1">
    <mergeCell ref="B2:J2"/>
  </mergeCells>
  <printOptions/>
  <pageMargins left="0.7874015748031497" right="0.7874015748031497" top="0.7874015748031497" bottom="0.7874015748031497" header="0.3937007874015748" footer="0.3937007874015748"/>
  <pageSetup fitToHeight="3" fitToWidth="1" horizontalDpi="600" verticalDpi="600" orientation="portrait" paperSize="9" scale="47" r:id="rId1"/>
  <headerFooter alignWithMargins="0">
    <oddHeader>&amp;CPuslapių &amp;P iš &amp;N&amp;R&amp;D</oddHeader>
  </headerFooter>
</worksheet>
</file>

<file path=xl/worksheets/sheet9.xml><?xml version="1.0" encoding="utf-8"?>
<worksheet xmlns="http://schemas.openxmlformats.org/spreadsheetml/2006/main" xmlns:r="http://schemas.openxmlformats.org/officeDocument/2006/relationships">
  <sheetPr>
    <tabColor indexed="10"/>
    <pageSetUpPr fitToPage="1"/>
  </sheetPr>
  <dimension ref="A1:A623"/>
  <sheetViews>
    <sheetView zoomScale="115" zoomScaleNormal="115" zoomScalePageLayoutView="0" workbookViewId="0" topLeftCell="A1">
      <selection activeCell="A1" sqref="A1"/>
    </sheetView>
  </sheetViews>
  <sheetFormatPr defaultColWidth="9.140625" defaultRowHeight="12.75"/>
  <cols>
    <col min="1" max="1" width="23.140625" style="17" customWidth="1"/>
    <col min="2" max="16384" width="9.140625" style="17" customWidth="1"/>
  </cols>
  <sheetData>
    <row r="1" ht="12.75">
      <c r="A1" s="178" t="s">
        <v>180</v>
      </c>
    </row>
    <row r="2" ht="12.75">
      <c r="A2" s="179" t="str">
        <f>Translations!$B$368</f>
        <v>Prašome pasirinkti</v>
      </c>
    </row>
    <row r="3" ht="12.75">
      <c r="A3" s="179" t="str">
        <f>Translations!$B$369</f>
        <v>Austrija</v>
      </c>
    </row>
    <row r="4" ht="12.75">
      <c r="A4" s="179" t="str">
        <f>Translations!$B$370</f>
        <v>Belgija</v>
      </c>
    </row>
    <row r="5" ht="12.75">
      <c r="A5" s="179" t="str">
        <f>Translations!$B$371</f>
        <v>Bulgarija</v>
      </c>
    </row>
    <row r="6" ht="12.75">
      <c r="A6" s="179" t="str">
        <f>Translations!$B$372</f>
        <v>Kroatija</v>
      </c>
    </row>
    <row r="7" ht="12.75">
      <c r="A7" s="179" t="str">
        <f>Translations!$B$373</f>
        <v>Kipras</v>
      </c>
    </row>
    <row r="8" ht="12.75">
      <c r="A8" s="179" t="str">
        <f>Translations!$B$374</f>
        <v>Čekija</v>
      </c>
    </row>
    <row r="9" ht="12.75">
      <c r="A9" s="179" t="str">
        <f>Translations!$B$375</f>
        <v>Danija</v>
      </c>
    </row>
    <row r="10" ht="12.75">
      <c r="A10" s="179" t="str">
        <f>Translations!$B$376</f>
        <v>Estija</v>
      </c>
    </row>
    <row r="11" ht="12.75">
      <c r="A11" s="179" t="str">
        <f>Translations!$B$377</f>
        <v>Suomija</v>
      </c>
    </row>
    <row r="12" ht="12.75">
      <c r="A12" s="179" t="str">
        <f>Translations!$B$378</f>
        <v>Prancūzija</v>
      </c>
    </row>
    <row r="13" ht="12.75">
      <c r="A13" s="179" t="str">
        <f>Translations!$B$379</f>
        <v>Vokietija</v>
      </c>
    </row>
    <row r="14" ht="12.75">
      <c r="A14" s="179" t="str">
        <f>Translations!$B$380</f>
        <v>Graikija</v>
      </c>
    </row>
    <row r="15" ht="12.75">
      <c r="A15" s="179" t="str">
        <f>Translations!$B$381</f>
        <v>Vengrija</v>
      </c>
    </row>
    <row r="16" ht="12.75">
      <c r="A16" s="180" t="str">
        <f>Translations!$B$382</f>
        <v>Islandija </v>
      </c>
    </row>
    <row r="17" ht="12.75">
      <c r="A17" s="179" t="str">
        <f>Translations!$B$383</f>
        <v>Airija</v>
      </c>
    </row>
    <row r="18" ht="12.75">
      <c r="A18" s="179" t="str">
        <f>Translations!$B$384</f>
        <v>Italija</v>
      </c>
    </row>
    <row r="19" ht="12.75">
      <c r="A19" s="179" t="str">
        <f>Translations!$B$385</f>
        <v>Latvija</v>
      </c>
    </row>
    <row r="20" ht="12.75">
      <c r="A20" s="179" t="str">
        <f>Translations!$B$386</f>
        <v>Lichtenšteinas</v>
      </c>
    </row>
    <row r="21" ht="12.75">
      <c r="A21" s="179" t="str">
        <f>Translations!$B$387</f>
        <v>Lietuva</v>
      </c>
    </row>
    <row r="22" ht="12.75">
      <c r="A22" s="179" t="str">
        <f>Translations!$B$388</f>
        <v>Liuksemburgas</v>
      </c>
    </row>
    <row r="23" ht="12.75">
      <c r="A23" s="179" t="str">
        <f>Translations!$B$389</f>
        <v>Malta</v>
      </c>
    </row>
    <row r="24" ht="12.75">
      <c r="A24" s="179" t="str">
        <f>Translations!$B$390</f>
        <v>Nyderlandai</v>
      </c>
    </row>
    <row r="25" ht="12.75">
      <c r="A25" s="180" t="str">
        <f>Translations!$B$391</f>
        <v>Norvegija </v>
      </c>
    </row>
    <row r="26" ht="12.75">
      <c r="A26" s="179" t="str">
        <f>Translations!$B$392</f>
        <v>Lenkija</v>
      </c>
    </row>
    <row r="27" ht="12.75">
      <c r="A27" s="179" t="str">
        <f>Translations!$B$393</f>
        <v>Portugalija</v>
      </c>
    </row>
    <row r="28" ht="12.75">
      <c r="A28" s="179" t="str">
        <f>Translations!$B$394</f>
        <v>Rumunija</v>
      </c>
    </row>
    <row r="29" ht="12.75">
      <c r="A29" s="179" t="str">
        <f>Translations!$B$395</f>
        <v>Slovakija</v>
      </c>
    </row>
    <row r="30" ht="12.75">
      <c r="A30" s="179" t="str">
        <f>Translations!$B$396</f>
        <v>Slovėnija</v>
      </c>
    </row>
    <row r="31" ht="12.75">
      <c r="A31" s="179" t="str">
        <f>Translations!$B$397</f>
        <v>Ispanija</v>
      </c>
    </row>
    <row r="32" ht="12.75">
      <c r="A32" s="179" t="str">
        <f>Translations!$B$398</f>
        <v>Švedija</v>
      </c>
    </row>
    <row r="33" ht="12.75">
      <c r="A33" s="179" t="str">
        <f>Translations!$B$399</f>
        <v>Jungtinė Karalystė</v>
      </c>
    </row>
    <row r="34" ht="12.75"/>
    <row r="35" ht="12.75"/>
    <row r="36" ht="12.75">
      <c r="A36" s="73" t="s">
        <v>243</v>
      </c>
    </row>
    <row r="37" ht="12.75">
      <c r="A37" s="179" t="str">
        <f>Translations!$B$368</f>
        <v>Prašome pasirinkti</v>
      </c>
    </row>
    <row r="38" ht="12.75">
      <c r="A38" s="179"/>
    </row>
    <row r="39" ht="12.75">
      <c r="A39" s="179" t="str">
        <f>Translations!$B$400</f>
        <v>Afganistanas</v>
      </c>
    </row>
    <row r="40" ht="12.75">
      <c r="A40" s="179" t="str">
        <f>Translations!$B$401</f>
        <v>Albanija</v>
      </c>
    </row>
    <row r="41" ht="12.75">
      <c r="A41" s="179" t="str">
        <f>Translations!$B$402</f>
        <v>Alžyras</v>
      </c>
    </row>
    <row r="42" ht="12.75">
      <c r="A42" s="179" t="str">
        <f>Translations!$B$403</f>
        <v>Amerikos Samoa</v>
      </c>
    </row>
    <row r="43" ht="12.75">
      <c r="A43" s="179" t="str">
        <f>Translations!$B$404</f>
        <v>Andora</v>
      </c>
    </row>
    <row r="44" ht="12.75">
      <c r="A44" s="179" t="str">
        <f>Translations!$B$405</f>
        <v>Angola</v>
      </c>
    </row>
    <row r="45" ht="12.75">
      <c r="A45" s="179" t="str">
        <f>Translations!$B$406</f>
        <v>Angila</v>
      </c>
    </row>
    <row r="46" ht="12.75">
      <c r="A46" s="179" t="str">
        <f>Translations!$B$407</f>
        <v>Antigva ir Barbuda</v>
      </c>
    </row>
    <row r="47" ht="12.75">
      <c r="A47" s="179" t="str">
        <f>Translations!$B$408</f>
        <v>Argentina</v>
      </c>
    </row>
    <row r="48" ht="12.75">
      <c r="A48" s="179" t="str">
        <f>Translations!$B$409</f>
        <v>Armėnija</v>
      </c>
    </row>
    <row r="49" ht="12.75">
      <c r="A49" s="179" t="str">
        <f>Translations!$B$410</f>
        <v>Aruba</v>
      </c>
    </row>
    <row r="50" ht="12.75">
      <c r="A50" s="179" t="str">
        <f>Translations!$B$411</f>
        <v>Australija</v>
      </c>
    </row>
    <row r="51" ht="12.75">
      <c r="A51" s="179" t="str">
        <f>Translations!$B$369</f>
        <v>Austrija</v>
      </c>
    </row>
    <row r="52" ht="12.75">
      <c r="A52" s="179" t="str">
        <f>Translations!$B$412</f>
        <v>Azerbaidžanas</v>
      </c>
    </row>
    <row r="53" ht="12.75">
      <c r="A53" s="179" t="str">
        <f>Translations!$B$413</f>
        <v>Bahamos</v>
      </c>
    </row>
    <row r="54" ht="12.75">
      <c r="A54" s="179" t="str">
        <f>Translations!$B$414</f>
        <v>Bahreinas</v>
      </c>
    </row>
    <row r="55" ht="12.75">
      <c r="A55" s="179" t="str">
        <f>Translations!$B$415</f>
        <v>Bangladešas</v>
      </c>
    </row>
    <row r="56" ht="12.75">
      <c r="A56" s="179" t="str">
        <f>Translations!$B$416</f>
        <v>Barbadosas</v>
      </c>
    </row>
    <row r="57" ht="12.75">
      <c r="A57" s="179" t="str">
        <f>Translations!$B$417</f>
        <v>Baltarusija</v>
      </c>
    </row>
    <row r="58" ht="12.75">
      <c r="A58" s="179" t="str">
        <f>Translations!$B$370</f>
        <v>Belgija</v>
      </c>
    </row>
    <row r="59" ht="12.75">
      <c r="A59" s="179" t="str">
        <f>Translations!$B$418</f>
        <v>Belizas</v>
      </c>
    </row>
    <row r="60" ht="12.75">
      <c r="A60" s="179" t="str">
        <f>Translations!$B$419</f>
        <v>Beninas</v>
      </c>
    </row>
    <row r="61" ht="12.75">
      <c r="A61" s="179" t="str">
        <f>Translations!$B$420</f>
        <v>Bermudų salos</v>
      </c>
    </row>
    <row r="62" ht="12.75">
      <c r="A62" s="179" t="str">
        <f>Translations!$B$421</f>
        <v>Butanas</v>
      </c>
    </row>
    <row r="63" ht="12.75">
      <c r="A63" s="179" t="str">
        <f>Translations!$B$422</f>
        <v>Bolivijos Daugiatautė Valstybė</v>
      </c>
    </row>
    <row r="64" ht="12.75">
      <c r="A64" s="179" t="str">
        <f>Translations!$B$423</f>
        <v>Bosnija ir Hercegovina</v>
      </c>
    </row>
    <row r="65" ht="12.75">
      <c r="A65" s="179" t="str">
        <f>Translations!$B$424</f>
        <v>Botsvana</v>
      </c>
    </row>
    <row r="66" ht="12.75">
      <c r="A66" s="179" t="str">
        <f>Translations!$B$425</f>
        <v>Brazilija</v>
      </c>
    </row>
    <row r="67" ht="12.75">
      <c r="A67" s="179" t="str">
        <f>Translations!$B$427</f>
        <v>Brunėjaus Darusalamas</v>
      </c>
    </row>
    <row r="68" ht="12.75">
      <c r="A68" s="179" t="str">
        <f>Translations!$B$371</f>
        <v>Bulgarija</v>
      </c>
    </row>
    <row r="69" ht="12.75">
      <c r="A69" s="179" t="str">
        <f>Translations!$B$428</f>
        <v>Burkina Fasas</v>
      </c>
    </row>
    <row r="70" ht="12.75">
      <c r="A70" s="179" t="str">
        <f>Translations!$B$429</f>
        <v>Burundis</v>
      </c>
    </row>
    <row r="71" ht="12.75">
      <c r="A71" s="179" t="str">
        <f>Translations!$B$430</f>
        <v>Kambodža</v>
      </c>
    </row>
    <row r="72" ht="12.75">
      <c r="A72" s="179" t="str">
        <f>Translations!$B$431</f>
        <v>Kamerūnas</v>
      </c>
    </row>
    <row r="73" ht="12.75">
      <c r="A73" s="179" t="str">
        <f>Translations!$B$432</f>
        <v>Kanada</v>
      </c>
    </row>
    <row r="74" ht="12.75">
      <c r="A74" s="179" t="str">
        <f>Translations!$B$433</f>
        <v>Žaliojo Kyšulio Respublika</v>
      </c>
    </row>
    <row r="75" ht="12.75">
      <c r="A75" s="179" t="str">
        <f>Translations!$B$434</f>
        <v>Kaimanų salos</v>
      </c>
    </row>
    <row r="76" ht="12.75">
      <c r="A76" s="179" t="str">
        <f>Translations!$B$435</f>
        <v>Centrinės Afrikos Respublika</v>
      </c>
    </row>
    <row r="77" ht="12.75">
      <c r="A77" s="179" t="str">
        <f>Translations!$B$436</f>
        <v>Čadas</v>
      </c>
    </row>
    <row r="78" ht="12.75">
      <c r="A78" s="179" t="str">
        <f>Translations!$B$437</f>
        <v>Normandijos salos</v>
      </c>
    </row>
    <row r="79" ht="12.75">
      <c r="A79" s="179" t="str">
        <f>Translations!$B$438</f>
        <v>Čilė</v>
      </c>
    </row>
    <row r="80" ht="12.75">
      <c r="A80" s="179" t="str">
        <f>Translations!$B$439</f>
        <v>Kinija</v>
      </c>
    </row>
    <row r="81" ht="12.75">
      <c r="A81" s="179" t="str">
        <f>Translations!$B$442</f>
        <v>Kolumbija</v>
      </c>
    </row>
    <row r="82" ht="12.75">
      <c r="A82" s="179" t="str">
        <f>Translations!$B$443</f>
        <v>Komorai</v>
      </c>
    </row>
    <row r="83" ht="12.75">
      <c r="A83" s="179" t="str">
        <f>Translations!$B$444</f>
        <v>Kongas</v>
      </c>
    </row>
    <row r="84" ht="12.75">
      <c r="A84" s="179" t="str">
        <f>Translations!$B$450</f>
        <v>Kongo Demokratinė Respublika</v>
      </c>
    </row>
    <row r="85" ht="12.75">
      <c r="A85" s="179" t="str">
        <f>Translations!$B$445</f>
        <v>Kuko salos</v>
      </c>
    </row>
    <row r="86" ht="12.75">
      <c r="A86" s="179" t="str">
        <f>Translations!$B$446</f>
        <v>Kosta Rika</v>
      </c>
    </row>
    <row r="87" ht="12.75">
      <c r="A87" s="179" t="str">
        <f>Translations!$B$447</f>
        <v>Dramblio Kaulo Krantas</v>
      </c>
    </row>
    <row r="88" ht="12.75">
      <c r="A88" s="179" t="str">
        <f>Translations!$B$372</f>
        <v>Kroatija</v>
      </c>
    </row>
    <row r="89" ht="12.75">
      <c r="A89" s="179" t="str">
        <f>Translations!$B$448</f>
        <v>Kuba</v>
      </c>
    </row>
    <row r="90" ht="15">
      <c r="A90" s="230" t="str">
        <f>Translations!$B$824</f>
        <v>Kiurasao</v>
      </c>
    </row>
    <row r="91" ht="12.75">
      <c r="A91" s="179" t="str">
        <f>Translations!$B$373</f>
        <v>Kipras</v>
      </c>
    </row>
    <row r="92" ht="12.75">
      <c r="A92" s="179" t="str">
        <f>Translations!$B$374</f>
        <v>Čekija</v>
      </c>
    </row>
    <row r="93" ht="12.75">
      <c r="A93" s="179" t="str">
        <f>Translations!$B$375</f>
        <v>Danija</v>
      </c>
    </row>
    <row r="94" ht="12.75">
      <c r="A94" s="179" t="str">
        <f>Translations!$B$451</f>
        <v>Džibutis</v>
      </c>
    </row>
    <row r="95" ht="12.75">
      <c r="A95" s="179" t="str">
        <f>Translations!$B$452</f>
        <v>Dominika</v>
      </c>
    </row>
    <row r="96" ht="12.75">
      <c r="A96" s="179" t="str">
        <f>Translations!$B$453</f>
        <v>Dominikos Respublika</v>
      </c>
    </row>
    <row r="97" ht="12.75">
      <c r="A97" s="179" t="str">
        <f>Translations!$B$454</f>
        <v>Ekvadoras</v>
      </c>
    </row>
    <row r="98" ht="12.75">
      <c r="A98" s="179" t="str">
        <f>Translations!$B$455</f>
        <v>Egiptas</v>
      </c>
    </row>
    <row r="99" ht="12.75">
      <c r="A99" s="179" t="str">
        <f>Translations!$B$456</f>
        <v>Salvadoras</v>
      </c>
    </row>
    <row r="100" ht="12.75">
      <c r="A100" s="179" t="str">
        <f>Translations!$B$457</f>
        <v>Pusiaujo Gvinėja</v>
      </c>
    </row>
    <row r="101" ht="12.75">
      <c r="A101" s="179" t="str">
        <f>Translations!$B$458</f>
        <v>Eritrėja</v>
      </c>
    </row>
    <row r="102" ht="12.75">
      <c r="A102" s="179" t="str">
        <f>Translations!$B$376</f>
        <v>Estija</v>
      </c>
    </row>
    <row r="103" ht="12.75">
      <c r="A103" s="179" t="str">
        <f>Translations!$B$459</f>
        <v>Etiopija</v>
      </c>
    </row>
    <row r="104" ht="12.75">
      <c r="A104" s="179" t="str">
        <f>Translations!$B$461</f>
        <v>Folklando (Malvinų) salos</v>
      </c>
    </row>
    <row r="105" ht="12.75">
      <c r="A105" s="179" t="str">
        <f>Translations!$B$460</f>
        <v>Farerų salos</v>
      </c>
    </row>
    <row r="106" ht="12.75">
      <c r="A106" s="179" t="str">
        <f>Translations!$B$462</f>
        <v>Fidžis</v>
      </c>
    </row>
    <row r="107" ht="12.75">
      <c r="A107" s="179" t="str">
        <f>Translations!$B$377</f>
        <v>Suomija</v>
      </c>
    </row>
    <row r="108" ht="12.75">
      <c r="A108" s="179" t="str">
        <f>Translations!$B$378</f>
        <v>Prancūzija</v>
      </c>
    </row>
    <row r="109" ht="12.75">
      <c r="A109" s="179" t="str">
        <f>Translations!$B$464</f>
        <v>Prancūzijos Polinezija</v>
      </c>
    </row>
    <row r="110" ht="12.75">
      <c r="A110" s="179" t="str">
        <f>Translations!$B$465</f>
        <v>Gabonas</v>
      </c>
    </row>
    <row r="111" ht="12.75">
      <c r="A111" s="179" t="str">
        <f>Translations!$B$466</f>
        <v>Gambija</v>
      </c>
    </row>
    <row r="112" ht="12.75">
      <c r="A112" s="179" t="str">
        <f>Translations!$B$467</f>
        <v>Gruzija</v>
      </c>
    </row>
    <row r="113" ht="12.75">
      <c r="A113" s="179" t="str">
        <f>Translations!$B$379</f>
        <v>Vokietija</v>
      </c>
    </row>
    <row r="114" ht="12.75">
      <c r="A114" s="179" t="str">
        <f>Translations!$B$468</f>
        <v>Gana</v>
      </c>
    </row>
    <row r="115" ht="12.75">
      <c r="A115" s="179" t="str">
        <f>Translations!$B$469</f>
        <v>Gibraltaras</v>
      </c>
    </row>
    <row r="116" ht="12.75">
      <c r="A116" s="179" t="str">
        <f>Translations!$B$380</f>
        <v>Graikija</v>
      </c>
    </row>
    <row r="117" ht="12.75">
      <c r="A117" s="179" t="str">
        <f>Translations!$B$470</f>
        <v>Grenlandija</v>
      </c>
    </row>
    <row r="118" ht="12.75">
      <c r="A118" s="179" t="str">
        <f>Translations!$B$471</f>
        <v>Grenada</v>
      </c>
    </row>
    <row r="119" ht="12.75">
      <c r="A119" s="179" t="str">
        <f>Translations!$B$473</f>
        <v>Guamas</v>
      </c>
    </row>
    <row r="120" ht="12.75">
      <c r="A120" s="179" t="str">
        <f>Translations!$B$474</f>
        <v>Gvatemala</v>
      </c>
    </row>
    <row r="121" ht="12.75">
      <c r="A121" s="179" t="str">
        <f>Translations!$B$475</f>
        <v>Gernsis</v>
      </c>
    </row>
    <row r="122" ht="12.75">
      <c r="A122" s="179" t="str">
        <f>Translations!$B$476</f>
        <v>Gvinėja</v>
      </c>
    </row>
    <row r="123" ht="12.75">
      <c r="A123" s="179" t="str">
        <f>Translations!$B$477</f>
        <v>Bisau Gvinėja</v>
      </c>
    </row>
    <row r="124" ht="12.75">
      <c r="A124" s="179" t="str">
        <f>Translations!$B$478</f>
        <v>Gajana</v>
      </c>
    </row>
    <row r="125" ht="12.75">
      <c r="A125" s="179" t="str">
        <f>Translations!$B$479</f>
        <v>Haitis</v>
      </c>
    </row>
    <row r="126" ht="12.75">
      <c r="A126" s="179" t="str">
        <f>Translations!$B$480</f>
        <v>Šventasis Sostas (Vatikano Miesto Valstybė)</v>
      </c>
    </row>
    <row r="127" ht="12.75">
      <c r="A127" s="179" t="str">
        <f>Translations!$B$481</f>
        <v>Hondūras</v>
      </c>
    </row>
    <row r="128" ht="12.75">
      <c r="A128" s="179" t="str">
        <f>Translations!$B$440</f>
        <v>Ypatingasis Administracinis Kinijos Regionas Honkongas</v>
      </c>
    </row>
    <row r="129" ht="12.75">
      <c r="A129" s="179" t="str">
        <f>Translations!$B$381</f>
        <v>Vengrija</v>
      </c>
    </row>
    <row r="130" ht="12.75">
      <c r="A130" s="179" t="str">
        <f>Translations!$B$382</f>
        <v>Islandija </v>
      </c>
    </row>
    <row r="131" ht="12.75">
      <c r="A131" s="179" t="str">
        <f>Translations!$B$482</f>
        <v>Indija</v>
      </c>
    </row>
    <row r="132" ht="12.75">
      <c r="A132" s="179" t="str">
        <f>Translations!$B$483</f>
        <v>Indonezija</v>
      </c>
    </row>
    <row r="133" ht="12.75">
      <c r="A133" s="179" t="str">
        <f>Translations!$B$484</f>
        <v>Irano Islamo Respublika</v>
      </c>
    </row>
    <row r="134" ht="12.75">
      <c r="A134" s="179" t="str">
        <f>Translations!$B$485</f>
        <v>Irakas</v>
      </c>
    </row>
    <row r="135" ht="12.75">
      <c r="A135" s="179" t="str">
        <f>Translations!$B$383</f>
        <v>Airija</v>
      </c>
    </row>
    <row r="136" ht="12.75">
      <c r="A136" s="179" t="str">
        <f>Translations!$B$486</f>
        <v>Meno Sala</v>
      </c>
    </row>
    <row r="137" ht="12.75">
      <c r="A137" s="179" t="str">
        <f>Translations!$B$487</f>
        <v>Izraelis</v>
      </c>
    </row>
    <row r="138" ht="12.75">
      <c r="A138" s="179" t="str">
        <f>Translations!$B$384</f>
        <v>Italija</v>
      </c>
    </row>
    <row r="139" ht="12.75">
      <c r="A139" s="179" t="str">
        <f>Translations!$B$488</f>
        <v>Jamaika</v>
      </c>
    </row>
    <row r="140" ht="12.75">
      <c r="A140" s="179" t="str">
        <f>Translations!$B$489</f>
        <v>Japonija</v>
      </c>
    </row>
    <row r="141" ht="12.75">
      <c r="A141" s="179" t="str">
        <f>Translations!$B$490</f>
        <v>Džersis</v>
      </c>
    </row>
    <row r="142" ht="12.75">
      <c r="A142" s="179" t="str">
        <f>Translations!$B$491</f>
        <v>Jordanija</v>
      </c>
    </row>
    <row r="143" ht="12.75">
      <c r="A143" s="179" t="str">
        <f>Translations!$B$492</f>
        <v>Kazachstanas</v>
      </c>
    </row>
    <row r="144" ht="12.75">
      <c r="A144" s="179" t="str">
        <f>Translations!$B$493</f>
        <v>Kenija</v>
      </c>
    </row>
    <row r="145" ht="12.75">
      <c r="A145" s="179" t="str">
        <f>Translations!$B$494</f>
        <v>Kiribatis</v>
      </c>
    </row>
    <row r="146" ht="12.75">
      <c r="A146" s="179" t="str">
        <f>Translations!$B$449</f>
        <v>Korėjos Liaudies Demokratinė Respublika</v>
      </c>
    </row>
    <row r="147" ht="12.75">
      <c r="A147" s="179" t="str">
        <f>Translations!$B$545</f>
        <v>Korėjos Respublika</v>
      </c>
    </row>
    <row r="148" ht="15">
      <c r="A148" s="230" t="str">
        <f>Translations!$B$825</f>
        <v>Jungtinių Tautų laikinosios administracijos misija Kosove</v>
      </c>
    </row>
    <row r="149" ht="12.75">
      <c r="A149" s="179" t="str">
        <f>Translations!$B$495</f>
        <v>Kuveitas</v>
      </c>
    </row>
    <row r="150" ht="12.75">
      <c r="A150" s="179" t="str">
        <f>Translations!$B$496</f>
        <v>Kirgizija</v>
      </c>
    </row>
    <row r="151" ht="12.75">
      <c r="A151" s="179" t="str">
        <f>Translations!$B$497</f>
        <v>Laoso Liaudies Demokratinė Respublika</v>
      </c>
    </row>
    <row r="152" ht="12.75">
      <c r="A152" s="179" t="str">
        <f>Translations!$B$385</f>
        <v>Latvija</v>
      </c>
    </row>
    <row r="153" ht="12.75">
      <c r="A153" s="179" t="str">
        <f>Translations!$B$498</f>
        <v>Libanas</v>
      </c>
    </row>
    <row r="154" ht="12.75">
      <c r="A154" s="179" t="str">
        <f>Translations!$B$499</f>
        <v>Lesotas</v>
      </c>
    </row>
    <row r="155" ht="12.75">
      <c r="A155" s="179" t="str">
        <f>Translations!$B$500</f>
        <v>Liberija</v>
      </c>
    </row>
    <row r="156" ht="12.75">
      <c r="A156" s="179" t="str">
        <f>Translations!$B$501</f>
        <v>Libija</v>
      </c>
    </row>
    <row r="157" ht="12.75">
      <c r="A157" s="179" t="str">
        <f>Translations!$B$386</f>
        <v>Lichtenšteinas</v>
      </c>
    </row>
    <row r="158" ht="12.75">
      <c r="A158" s="179" t="str">
        <f>Translations!$B$387</f>
        <v>Lietuva</v>
      </c>
    </row>
    <row r="159" ht="12.75">
      <c r="A159" s="179" t="str">
        <f>Translations!$B$388</f>
        <v>Liuksemburgas</v>
      </c>
    </row>
    <row r="160" ht="12.75">
      <c r="A160" s="179" t="str">
        <f>Translations!$B$441</f>
        <v>Ypatingasis Administracinis Kinijos Regionas Makao</v>
      </c>
    </row>
    <row r="161" ht="12.75">
      <c r="A161" s="179" t="str">
        <f>Translations!$B$578</f>
        <v>Buvusioji Jugoslavijos Respublika Makedonija</v>
      </c>
    </row>
    <row r="162" ht="12.75">
      <c r="A162" s="179" t="str">
        <f>Translations!$B$502</f>
        <v>Madagaskaras</v>
      </c>
    </row>
    <row r="163" ht="12.75">
      <c r="A163" s="179" t="str">
        <f>Translations!$B$503</f>
        <v>Malavis</v>
      </c>
    </row>
    <row r="164" ht="12.75">
      <c r="A164" s="179" t="str">
        <f>Translations!$B$504</f>
        <v>Malaizija</v>
      </c>
    </row>
    <row r="165" ht="12.75">
      <c r="A165" s="179" t="str">
        <f>Translations!$B$505</f>
        <v>Maldyvai</v>
      </c>
    </row>
    <row r="166" ht="12.75">
      <c r="A166" s="179" t="str">
        <f>Translations!$B$506</f>
        <v>Malis</v>
      </c>
    </row>
    <row r="167" ht="12.75">
      <c r="A167" s="179" t="str">
        <f>Translations!$B$389</f>
        <v>Malta</v>
      </c>
    </row>
    <row r="168" ht="12.75">
      <c r="A168" s="179" t="str">
        <f>Translations!$B$507</f>
        <v>Maršalo salos</v>
      </c>
    </row>
    <row r="169" ht="12.75">
      <c r="A169" s="179" t="str">
        <f>Translations!$B$509</f>
        <v>Mauritanija</v>
      </c>
    </row>
    <row r="170" ht="12.75">
      <c r="A170" s="179" t="str">
        <f>Translations!$B$510</f>
        <v>Mauricijus</v>
      </c>
    </row>
    <row r="171" ht="12.75">
      <c r="A171" s="179" t="str">
        <f>Translations!$B$511</f>
        <v>Majotas</v>
      </c>
    </row>
    <row r="172" ht="12.75">
      <c r="A172" s="179" t="str">
        <f>Translations!$B$512</f>
        <v>Meksika</v>
      </c>
    </row>
    <row r="173" ht="12.75">
      <c r="A173" s="179" t="str">
        <f>Translations!$B$513</f>
        <v>Mikronezijos Federacinės Valstijos</v>
      </c>
    </row>
    <row r="174" ht="12.75">
      <c r="A174" s="179" t="str">
        <f>Translations!$B$546</f>
        <v>Moldovos Respublika</v>
      </c>
    </row>
    <row r="175" ht="12.75">
      <c r="A175" s="179" t="str">
        <f>Translations!$B$514</f>
        <v>Monakas</v>
      </c>
    </row>
    <row r="176" ht="12.75">
      <c r="A176" s="179" t="str">
        <f>Translations!$B$515</f>
        <v>Mongolija</v>
      </c>
    </row>
    <row r="177" ht="12.75">
      <c r="A177" s="179" t="str">
        <f>Translations!$B$516</f>
        <v>Juodkalnija</v>
      </c>
    </row>
    <row r="178" ht="12.75">
      <c r="A178" s="179" t="str">
        <f>Translations!$B$517</f>
        <v>Montseratas</v>
      </c>
    </row>
    <row r="179" ht="12.75">
      <c r="A179" s="179" t="str">
        <f>Translations!$B$518</f>
        <v>Marokas</v>
      </c>
    </row>
    <row r="180" ht="12.75">
      <c r="A180" s="179" t="str">
        <f>Translations!$B$519</f>
        <v>Mozambikas</v>
      </c>
    </row>
    <row r="181" ht="12.75">
      <c r="A181" s="179" t="str">
        <f>Translations!$B$520</f>
        <v>Mianmaras</v>
      </c>
    </row>
    <row r="182" ht="12.75">
      <c r="A182" s="179" t="str">
        <f>Translations!$B$521</f>
        <v>Namibija</v>
      </c>
    </row>
    <row r="183" ht="12.75">
      <c r="A183" s="179" t="str">
        <f>Translations!$B$522</f>
        <v>Nauru</v>
      </c>
    </row>
    <row r="184" ht="12.75">
      <c r="A184" s="179" t="str">
        <f>Translations!$B$523</f>
        <v>Nepalas</v>
      </c>
    </row>
    <row r="185" ht="12.75">
      <c r="A185" s="179" t="str">
        <f>Translations!$B$390</f>
        <v>Nyderlandai</v>
      </c>
    </row>
    <row r="186" ht="12.75">
      <c r="A186" s="179" t="str">
        <f>Translations!$B$525</f>
        <v>Naujoji Kaledonija</v>
      </c>
    </row>
    <row r="187" ht="12.75">
      <c r="A187" s="179" t="str">
        <f>Translations!$B$526</f>
        <v>Naujoji Zelandija</v>
      </c>
    </row>
    <row r="188" ht="12.75">
      <c r="A188" s="179" t="str">
        <f>Translations!$B$527</f>
        <v>Nikaragva</v>
      </c>
    </row>
    <row r="189" ht="12.75">
      <c r="A189" s="179" t="str">
        <f>Translations!$B$528</f>
        <v>Nigeris</v>
      </c>
    </row>
    <row r="190" ht="12.75">
      <c r="A190" s="179" t="str">
        <f>Translations!$B$529</f>
        <v>Nigerija</v>
      </c>
    </row>
    <row r="191" ht="12.75">
      <c r="A191" s="179" t="str">
        <f>Translations!$B$530</f>
        <v>Niujė</v>
      </c>
    </row>
    <row r="192" ht="12.75">
      <c r="A192" s="179" t="str">
        <f>Translations!$B$531</f>
        <v>Norfolko sala</v>
      </c>
    </row>
    <row r="193" ht="12.75">
      <c r="A193" s="179" t="str">
        <f>Translations!$B$532</f>
        <v>Šiaurės Marianų salos</v>
      </c>
    </row>
    <row r="194" ht="12.75">
      <c r="A194" s="179" t="str">
        <f>Translations!$B$391</f>
        <v>Norvegija </v>
      </c>
    </row>
    <row r="195" ht="12.75">
      <c r="A195" s="179" t="str">
        <f>Translations!$B$534</f>
        <v>Omanas</v>
      </c>
    </row>
    <row r="196" ht="12.75">
      <c r="A196" s="179" t="str">
        <f>Translations!$B$535</f>
        <v>Pakistanas</v>
      </c>
    </row>
    <row r="197" ht="12.75">
      <c r="A197" s="179" t="str">
        <f>Translations!$B$536</f>
        <v>Palau</v>
      </c>
    </row>
    <row r="198" ht="12.75">
      <c r="A198" s="179" t="str">
        <f>Translations!$B$533</f>
        <v>Okupuotoji Palestinos Teritorija</v>
      </c>
    </row>
    <row r="199" ht="12.75">
      <c r="A199" s="179" t="str">
        <f>Translations!$B$537</f>
        <v>Panama</v>
      </c>
    </row>
    <row r="200" ht="12.75">
      <c r="A200" s="179" t="str">
        <f>Translations!$B$538</f>
        <v>Papua Naujoji Gvinėja</v>
      </c>
    </row>
    <row r="201" ht="12.75">
      <c r="A201" s="179" t="str">
        <f>Translations!$B$539</f>
        <v>Paragvajus</v>
      </c>
    </row>
    <row r="202" ht="12.75">
      <c r="A202" s="179" t="str">
        <f>Translations!$B$540</f>
        <v>Peru</v>
      </c>
    </row>
    <row r="203" ht="12.75">
      <c r="A203" s="179" t="str">
        <f>Translations!$B$541</f>
        <v>Filipinai</v>
      </c>
    </row>
    <row r="204" ht="12.75">
      <c r="A204" s="179" t="str">
        <f>Translations!$B$542</f>
        <v>Pitkernas</v>
      </c>
    </row>
    <row r="205" ht="12.75">
      <c r="A205" s="179" t="str">
        <f>Translations!$B$392</f>
        <v>Lenkija</v>
      </c>
    </row>
    <row r="206" ht="12.75">
      <c r="A206" s="179" t="str">
        <f>Translations!$B$393</f>
        <v>Portugalija</v>
      </c>
    </row>
    <row r="207" ht="12.75">
      <c r="A207" s="179" t="str">
        <f>Translations!$B$543</f>
        <v>Puerto Rikas</v>
      </c>
    </row>
    <row r="208" ht="12.75">
      <c r="A208" s="179" t="str">
        <f>Translations!$B$544</f>
        <v>Kataras</v>
      </c>
    </row>
    <row r="209" ht="12.75">
      <c r="A209" s="179" t="str">
        <f>Translations!$B$394</f>
        <v>Rumunija</v>
      </c>
    </row>
    <row r="210" ht="12.75">
      <c r="A210" s="179" t="str">
        <f>Translations!$B$548</f>
        <v>Rusijos Federacija</v>
      </c>
    </row>
    <row r="211" ht="12.75">
      <c r="A211" s="179" t="str">
        <f>Translations!$B$549</f>
        <v>Ruanda</v>
      </c>
    </row>
    <row r="212" ht="12.75">
      <c r="A212" s="179" t="str">
        <f>Translations!$B$550</f>
        <v>Sen Bartelemi</v>
      </c>
    </row>
    <row r="213" ht="15">
      <c r="A213" s="230" t="str">
        <f>Translations!$B$826</f>
        <v>Šv. Elenos, Dangun Žengimo ir Tristano da Kunjos salos</v>
      </c>
    </row>
    <row r="214" ht="12.75">
      <c r="A214" s="179" t="str">
        <f>Translations!$B$552</f>
        <v>Sent Kitsas ir Nevis</v>
      </c>
    </row>
    <row r="215" ht="12.75">
      <c r="A215" s="179" t="str">
        <f>Translations!$B$553</f>
        <v>Sent Lusija</v>
      </c>
    </row>
    <row r="216" ht="12.75">
      <c r="A216" s="179" t="str">
        <f>Translations!$B$555</f>
        <v>Sen Pjeras ir Mikelonas</v>
      </c>
    </row>
    <row r="217" ht="12.75">
      <c r="A217" s="179" t="str">
        <f>Translations!$B$556</f>
        <v>Sent Vinsentas ir Grenadinai</v>
      </c>
    </row>
    <row r="218" ht="12.75">
      <c r="A218" s="179" t="str">
        <f>Translations!$B$554</f>
        <v>Sent Martinas (Prancūzijos dalis)</v>
      </c>
    </row>
    <row r="219" ht="12.75">
      <c r="A219" s="179" t="str">
        <f>Translations!$B$557</f>
        <v>Samoa</v>
      </c>
    </row>
    <row r="220" ht="12.75">
      <c r="A220" s="179" t="str">
        <f>Translations!$B$558</f>
        <v>San Marinas</v>
      </c>
    </row>
    <row r="221" ht="12.75">
      <c r="A221" s="179" t="str">
        <f>Translations!$B$559</f>
        <v>San Tomė ir Prinsipė</v>
      </c>
    </row>
    <row r="222" ht="12.75">
      <c r="A222" s="179" t="str">
        <f>Translations!$B$560</f>
        <v>Saudo Arabija</v>
      </c>
    </row>
    <row r="223" ht="12.75">
      <c r="A223" s="179" t="str">
        <f>Translations!$B$561</f>
        <v>Senegalas</v>
      </c>
    </row>
    <row r="224" ht="12.75">
      <c r="A224" s="179" t="str">
        <f>Translations!$B$562</f>
        <v>Serbija</v>
      </c>
    </row>
    <row r="225" ht="12.75">
      <c r="A225" s="179" t="str">
        <f>Translations!$B$563</f>
        <v>Seišeliai</v>
      </c>
    </row>
    <row r="226" ht="12.75">
      <c r="A226" s="179" t="str">
        <f>Translations!$B$564</f>
        <v>Siera Leonė</v>
      </c>
    </row>
    <row r="227" ht="12.75">
      <c r="A227" s="179" t="str">
        <f>Translations!$B$565</f>
        <v>Singapūras</v>
      </c>
    </row>
    <row r="228" ht="15">
      <c r="A228" s="230" t="str">
        <f>Translations!$B$827</f>
        <v>Sint Martenas (Nyderlandų dalis)</v>
      </c>
    </row>
    <row r="229" ht="12.75">
      <c r="A229" s="179" t="str">
        <f>Translations!$B$395</f>
        <v>Slovakija</v>
      </c>
    </row>
    <row r="230" ht="12.75">
      <c r="A230" s="179" t="str">
        <f>Translations!$B$396</f>
        <v>Slovėnija</v>
      </c>
    </row>
    <row r="231" ht="12.75">
      <c r="A231" s="179" t="str">
        <f>Translations!$B$566</f>
        <v>Saliamono salos</v>
      </c>
    </row>
    <row r="232" ht="12.75">
      <c r="A232" s="179" t="str">
        <f>Translations!$B$567</f>
        <v>Somalis</v>
      </c>
    </row>
    <row r="233" ht="12.75">
      <c r="A233" s="179" t="str">
        <f>Translations!$B$568</f>
        <v>Pietų Afrika</v>
      </c>
    </row>
    <row r="234" ht="15">
      <c r="A234" s="230" t="str">
        <f>Translations!$B$828</f>
        <v>Pietų Džordžijos ir Pietų Sandvičo salos</v>
      </c>
    </row>
    <row r="235" ht="15">
      <c r="A235" s="230" t="str">
        <f>Translations!$B$829</f>
        <v>Pietų Sudanas</v>
      </c>
    </row>
    <row r="236" ht="12.75">
      <c r="A236" s="179" t="str">
        <f>Translations!$B$397</f>
        <v>Ispanija</v>
      </c>
    </row>
    <row r="237" ht="12.75">
      <c r="A237" s="179" t="str">
        <f>Translations!$B$569</f>
        <v>Šri Lanka</v>
      </c>
    </row>
    <row r="238" ht="12.75">
      <c r="A238" s="179" t="str">
        <f>Translations!$B$570</f>
        <v>Sudanas</v>
      </c>
    </row>
    <row r="239" ht="12.75">
      <c r="A239" s="179" t="str">
        <f>Translations!$B$571</f>
        <v>Surinamas</v>
      </c>
    </row>
    <row r="240" ht="12.75">
      <c r="A240" s="179" t="str">
        <f>Translations!$B$572</f>
        <v>Svalbardas ir Janas Majenas</v>
      </c>
    </row>
    <row r="241" ht="12.75">
      <c r="A241" s="179" t="str">
        <f>Translations!$B$573</f>
        <v>Svazilandas</v>
      </c>
    </row>
    <row r="242" ht="12.75">
      <c r="A242" s="179" t="str">
        <f>Translations!$B$398</f>
        <v>Švedija</v>
      </c>
    </row>
    <row r="243" ht="12.75">
      <c r="A243" s="179" t="str">
        <f>Translations!$B$574</f>
        <v>Šveicarija</v>
      </c>
    </row>
    <row r="244" ht="12.75">
      <c r="A244" s="179" t="str">
        <f>Translations!$B$575</f>
        <v>Sirijos Arabų Respublika</v>
      </c>
    </row>
    <row r="245" ht="15">
      <c r="A245" s="230" t="str">
        <f>Translations!$B$830</f>
        <v>Taivanas</v>
      </c>
    </row>
    <row r="246" ht="12.75">
      <c r="A246" s="179" t="str">
        <f>Translations!$B$576</f>
        <v>Tadžikistanas</v>
      </c>
    </row>
    <row r="247" ht="12.75">
      <c r="A247" s="179" t="str">
        <f>Translations!$B$592</f>
        <v>Tanzanijos Jungtinė Respublika</v>
      </c>
    </row>
    <row r="248" ht="12.75">
      <c r="A248" s="179" t="str">
        <f>Translations!$B$577</f>
        <v>Tailandas</v>
      </c>
    </row>
    <row r="249" ht="12.75">
      <c r="A249" s="179" t="str">
        <f>Translations!$B$579</f>
        <v>Rytų Timoras</v>
      </c>
    </row>
    <row r="250" ht="12.75">
      <c r="A250" s="179" t="str">
        <f>Translations!$B$580</f>
        <v>Togas</v>
      </c>
    </row>
    <row r="251" ht="12.75">
      <c r="A251" s="179" t="str">
        <f>Translations!$B$581</f>
        <v>Tokelau</v>
      </c>
    </row>
    <row r="252" ht="12.75">
      <c r="A252" s="179" t="str">
        <f>Translations!$B$582</f>
        <v>Tonga</v>
      </c>
    </row>
    <row r="253" ht="12.75">
      <c r="A253" s="179" t="str">
        <f>Translations!$B$583</f>
        <v>Trinidadas ir Tobagas</v>
      </c>
    </row>
    <row r="254" ht="12.75">
      <c r="A254" s="179" t="str">
        <f>Translations!$B$584</f>
        <v>Tunisas</v>
      </c>
    </row>
    <row r="255" ht="12.75">
      <c r="A255" s="179" t="str">
        <f>Translations!$B$585</f>
        <v>Turkija</v>
      </c>
    </row>
    <row r="256" ht="12.75">
      <c r="A256" s="179" t="str">
        <f>Translations!$B$586</f>
        <v>Turkmėnistanas</v>
      </c>
    </row>
    <row r="257" ht="12.75">
      <c r="A257" s="179" t="str">
        <f>Translations!$B$587</f>
        <v>Terkso ir Kaikoso salos</v>
      </c>
    </row>
    <row r="258" ht="12.75">
      <c r="A258" s="179" t="str">
        <f>Translations!$B$588</f>
        <v>Tuvalu</v>
      </c>
    </row>
    <row r="259" ht="12.75">
      <c r="A259" s="179" t="str">
        <f>Translations!$B$589</f>
        <v>Uganda</v>
      </c>
    </row>
    <row r="260" ht="12.75">
      <c r="A260" s="179" t="str">
        <f>Translations!$B$590</f>
        <v>Ukraina</v>
      </c>
    </row>
    <row r="261" ht="12.75">
      <c r="A261" s="179" t="str">
        <f>Translations!$B$591</f>
        <v>Jungtiniai Arabų Emyratai</v>
      </c>
    </row>
    <row r="262" ht="12.75">
      <c r="A262" s="179" t="str">
        <f>Translations!$B$399</f>
        <v>Jungtinė Karalystė</v>
      </c>
    </row>
    <row r="263" ht="12.75">
      <c r="A263" s="179" t="str">
        <f>Translations!$B$593</f>
        <v>Jungtinės Amerikos Valstijos</v>
      </c>
    </row>
    <row r="264" ht="12.75">
      <c r="A264" s="179" t="str">
        <f>Translations!$B$595</f>
        <v>Urugvajus</v>
      </c>
    </row>
    <row r="265" ht="12.75">
      <c r="A265" s="179" t="str">
        <f>Translations!$B$596</f>
        <v>Uzbekistanas</v>
      </c>
    </row>
    <row r="266" ht="12.75">
      <c r="A266" s="179" t="str">
        <f>Translations!$B$597</f>
        <v>Vanuatu</v>
      </c>
    </row>
    <row r="267" ht="12.75">
      <c r="A267" s="179" t="str">
        <f>Translations!$B$598</f>
        <v>Venesuelos Bolivaro Respublika</v>
      </c>
    </row>
    <row r="268" ht="12.75">
      <c r="A268" s="179" t="str">
        <f>Translations!$B$599</f>
        <v>Vietnamas</v>
      </c>
    </row>
    <row r="269" ht="12.75">
      <c r="A269" s="179" t="str">
        <f>Translations!$B$426</f>
        <v>Didžiosios Britanijos Mergelių salos</v>
      </c>
    </row>
    <row r="270" ht="12.75">
      <c r="A270" s="179" t="str">
        <f>Translations!$B$594</f>
        <v>Jungtinių Valstijų Mergelių salos</v>
      </c>
    </row>
    <row r="271" ht="12.75">
      <c r="A271" s="179" t="str">
        <f>Translations!$B$600</f>
        <v>Volisas ir Futūna</v>
      </c>
    </row>
    <row r="272" ht="12.75">
      <c r="A272" s="179" t="str">
        <f>Translations!$B$601</f>
        <v>Vakarų Sachara</v>
      </c>
    </row>
    <row r="273" ht="12.75">
      <c r="A273" s="179" t="str">
        <f>Translations!$B$602</f>
        <v>Jemenas</v>
      </c>
    </row>
    <row r="274" ht="12.75">
      <c r="A274" s="179" t="str">
        <f>Translations!$B$603</f>
        <v>Zambija</v>
      </c>
    </row>
    <row r="275" ht="12.75">
      <c r="A275" s="179" t="str">
        <f>Translations!$B$604</f>
        <v>Zimbabvė</v>
      </c>
    </row>
    <row r="276" ht="12.75"/>
    <row r="277" ht="12.75"/>
    <row r="278" ht="12.75"/>
    <row r="279" ht="12.75">
      <c r="A279" s="53" t="s">
        <v>47</v>
      </c>
    </row>
    <row r="280" ht="12.75">
      <c r="A280" s="52" t="str">
        <f>Translations!$B$605</f>
        <v>pateikta kompetentingai institucijai</v>
      </c>
    </row>
    <row r="281" ht="12.75">
      <c r="A281" s="52" t="str">
        <f>Translations!$B$606</f>
        <v>patvirtinta kompetentingos institucijos</v>
      </c>
    </row>
    <row r="282" ht="12.75">
      <c r="A282" s="52" t="str">
        <f>Translations!$B$607</f>
        <v>atmesta kompetentingos institucijos</v>
      </c>
    </row>
    <row r="283" ht="12.75">
      <c r="A283" s="52" t="str">
        <f>Translations!$B$608</f>
        <v>grąžintas su pastabomis</v>
      </c>
    </row>
    <row r="284" ht="12.75">
      <c r="A284" s="52" t="str">
        <f>Translations!$B$609</f>
        <v>darbinis projektas</v>
      </c>
    </row>
    <row r="285" ht="12.75">
      <c r="A285" s="52"/>
    </row>
    <row r="286" ht="12.75"/>
    <row r="287" ht="12.75"/>
    <row r="288" ht="12.75"/>
    <row r="289" ht="12.75"/>
    <row r="290" ht="12.75"/>
    <row r="291" ht="12.75"/>
    <row r="292" ht="12.75">
      <c r="A292" s="178" t="s">
        <v>182</v>
      </c>
    </row>
    <row r="293" ht="12.75">
      <c r="A293" s="179" t="str">
        <f>Translations!$B$368</f>
        <v>Prašome pasirinkti</v>
      </c>
    </row>
    <row r="294" ht="12.75">
      <c r="A294" s="179" t="str">
        <f>Translations!$B$610</f>
        <v>Komerciniai</v>
      </c>
    </row>
    <row r="295" ht="12.75">
      <c r="A295" s="179" t="str">
        <f>Translations!$B$611</f>
        <v>Nekomerciniai</v>
      </c>
    </row>
    <row r="296" ht="12.75"/>
    <row r="297" ht="12.75"/>
    <row r="298" ht="12.75">
      <c r="A298" s="181" t="s">
        <v>189</v>
      </c>
    </row>
    <row r="299" ht="12.75">
      <c r="A299" s="179" t="str">
        <f>Translations!$B$368</f>
        <v>Prašome pasirinkti</v>
      </c>
    </row>
    <row r="300" ht="12.75">
      <c r="A300" s="179" t="str">
        <f>Translations!$B$612</f>
        <v>Reguliaraus oro susisiekimo paslaugos</v>
      </c>
    </row>
    <row r="301" ht="12.75">
      <c r="A301" s="179" t="str">
        <f>Translations!$B$613</f>
        <v>Nereguliaraus oro susisiekimo paslaugos</v>
      </c>
    </row>
    <row r="302" ht="12.75">
      <c r="A302" s="179" t="str">
        <f>Translations!$B$614</f>
        <v>Reguliaraus ir nereguliaraus oro susisiekimo paslaugos</v>
      </c>
    </row>
    <row r="303" ht="12.75"/>
    <row r="304" ht="12.75"/>
    <row r="305" ht="12.75">
      <c r="A305" s="181" t="s">
        <v>204</v>
      </c>
    </row>
    <row r="306" ht="12.75">
      <c r="A306" s="179" t="str">
        <f>Translations!$B$368</f>
        <v>Prašome pasirinkti</v>
      </c>
    </row>
    <row r="307" ht="12.75">
      <c r="A307" s="180" t="str">
        <f>Translations!$B$615</f>
        <v>Tik EEE vidaus skrydžiai</v>
      </c>
    </row>
    <row r="308" ht="12.75">
      <c r="A308" s="180" t="str">
        <f>Translations!$B$616</f>
        <v>Skrydžiai EEE viduje ir už jos ribų</v>
      </c>
    </row>
    <row r="309" ht="12.75"/>
    <row r="310" ht="12.75"/>
    <row r="311" ht="12.75">
      <c r="A311" s="181" t="s">
        <v>173</v>
      </c>
    </row>
    <row r="312" ht="12.75">
      <c r="A312" s="179" t="str">
        <f>Translations!$B$368</f>
        <v>Prašome pasirinkti</v>
      </c>
    </row>
    <row r="313" ht="12.75">
      <c r="A313" s="179"/>
    </row>
    <row r="314" ht="12.75">
      <c r="A314" s="179" t="str">
        <f>Translations!$B$617</f>
        <v>Kapitonas</v>
      </c>
    </row>
    <row r="315" ht="12.75">
      <c r="A315" s="179" t="str">
        <f>Translations!$B$618</f>
        <v>Ponas</v>
      </c>
    </row>
    <row r="316" ht="12.75">
      <c r="A316" s="179" t="str">
        <f>Translations!$B$619</f>
        <v>Ponia</v>
      </c>
    </row>
    <row r="317" ht="12.75">
      <c r="A317" s="179" t="str">
        <f>Translations!$B$620</f>
        <v>Ponia</v>
      </c>
    </row>
    <row r="318" ht="12.75">
      <c r="A318" s="179" t="str">
        <f>Translations!$B$621</f>
        <v>Panelė</v>
      </c>
    </row>
    <row r="319" ht="12.75">
      <c r="A319" s="179" t="str">
        <f>Translations!$B$622</f>
        <v>Dr</v>
      </c>
    </row>
    <row r="320" ht="12.75"/>
    <row r="321" ht="12.75">
      <c r="A321" s="181" t="s">
        <v>236</v>
      </c>
    </row>
    <row r="322" ht="12.75">
      <c r="A322" s="182" t="str">
        <f>Translations!$B$368</f>
        <v>Prašome pasirinkti</v>
      </c>
    </row>
    <row r="323" ht="12.75">
      <c r="A323" s="182"/>
    </row>
    <row r="324" ht="12.75">
      <c r="A324" s="179" t="str">
        <f>Translations!$B$623</f>
        <v>Įmonė / Ribotos atsakomybės partnerystės organizacija</v>
      </c>
    </row>
    <row r="325" ht="12.75">
      <c r="A325" s="179" t="str">
        <f>Translations!$B$624</f>
        <v>Partnerystė</v>
      </c>
    </row>
    <row r="326" ht="12.75">
      <c r="A326" s="179" t="str">
        <f>Translations!$B$625</f>
        <v>Asmuo / Individualus prekiautojas</v>
      </c>
    </row>
    <row r="327" ht="12.75"/>
    <row r="328" ht="12.75">
      <c r="A328" s="181" t="s">
        <v>169</v>
      </c>
    </row>
    <row r="329" ht="12.75">
      <c r="A329" s="179" t="str">
        <f>Translations!$B$368</f>
        <v>Prašome pasirinkti</v>
      </c>
    </row>
    <row r="330" ht="12.75">
      <c r="A330" s="179" t="str">
        <f>Translations!$B$626</f>
        <v>Faktinė / standartinė masė iš masės ir centruotės dokumentų</v>
      </c>
    </row>
    <row r="331" ht="12.75">
      <c r="A331" s="179" t="str">
        <f>Translations!$B$627</f>
        <v>Alternatyvus metodas</v>
      </c>
    </row>
    <row r="332" ht="12.75"/>
    <row r="333" ht="12.75">
      <c r="A333" s="181" t="s">
        <v>170</v>
      </c>
    </row>
    <row r="334" ht="12.75">
      <c r="A334" s="179" t="str">
        <f>Translations!$B$368</f>
        <v>Prašome pasirinkti</v>
      </c>
    </row>
    <row r="335" ht="12.75">
      <c r="A335" s="179" t="str">
        <f>Translations!$B$628</f>
        <v>Numatytoji 100 kg masė</v>
      </c>
    </row>
    <row r="336" ht="12.75">
      <c r="A336" s="179" t="str">
        <f>Translations!$B$629</f>
        <v>Masė iš masės ir centruotės dokumentų</v>
      </c>
    </row>
    <row r="337" ht="12.75">
      <c r="A337" s="73"/>
    </row>
    <row r="338" ht="12.75">
      <c r="A338" s="178" t="s">
        <v>256</v>
      </c>
    </row>
    <row r="339" ht="12.75">
      <c r="A339" s="179"/>
    </row>
    <row r="340" ht="12.75">
      <c r="A340" s="183" t="s">
        <v>163</v>
      </c>
    </row>
    <row r="341" ht="12.75">
      <c r="A341" s="183" t="s">
        <v>164</v>
      </c>
    </row>
    <row r="342" ht="12.75">
      <c r="A342" s="183" t="s">
        <v>165</v>
      </c>
    </row>
    <row r="343" ht="12.75">
      <c r="A343" s="183" t="s">
        <v>166</v>
      </c>
    </row>
    <row r="344" ht="12.75">
      <c r="A344" s="183" t="s">
        <v>167</v>
      </c>
    </row>
    <row r="345" ht="12.75">
      <c r="A345" s="183" t="s">
        <v>264</v>
      </c>
    </row>
    <row r="346" ht="12.75">
      <c r="A346" s="183" t="s">
        <v>266</v>
      </c>
    </row>
    <row r="347" ht="12.75">
      <c r="A347" s="183" t="s">
        <v>268</v>
      </c>
    </row>
    <row r="348" ht="12.75"/>
    <row r="349" ht="12.75">
      <c r="A349" s="181" t="s">
        <v>7</v>
      </c>
    </row>
    <row r="350" ht="12.75">
      <c r="A350" s="179" t="str">
        <f>Translations!$B$368</f>
        <v>Prašome pasirinkti</v>
      </c>
    </row>
    <row r="351" ht="12.75">
      <c r="A351" s="179" t="str">
        <f>Translations!$B$630</f>
        <v>Dokumentais patvirtintos aplinkosaugos vadybos sistemos nėra</v>
      </c>
    </row>
    <row r="352" ht="12.75">
      <c r="A352" s="179" t="str">
        <f>Translations!$B$631</f>
        <v>Yra dokumentais patvirtinta aplinkosaugos vadybos sistema</v>
      </c>
    </row>
    <row r="353" ht="12.75">
      <c r="A353" s="179" t="str">
        <f>Translations!$B$632</f>
        <v>Yra sertifikuota aplinkosaugos vadybos sistema</v>
      </c>
    </row>
    <row r="354" ht="12.75"/>
    <row r="355" ht="12.75"/>
    <row r="356" ht="12.75">
      <c r="A356" s="181" t="s">
        <v>289</v>
      </c>
    </row>
    <row r="357" ht="12.75">
      <c r="A357" s="179" t="str">
        <f>Translations!$B$368</f>
        <v>Prašome pasirinkti</v>
      </c>
    </row>
    <row r="358" ht="12.75">
      <c r="A358" s="179" t="b">
        <v>1</v>
      </c>
    </row>
    <row r="359" ht="12.75">
      <c r="A359" s="179" t="b">
        <v>0</v>
      </c>
    </row>
    <row r="360" ht="12.75"/>
    <row r="361" ht="12.75"/>
    <row r="362" ht="12.75">
      <c r="A362" s="181" t="s">
        <v>168</v>
      </c>
    </row>
    <row r="363" ht="12.75">
      <c r="A363" s="179" t="str">
        <f>Translations!$B$633</f>
        <v>Pildo tik kompetentinga institucija</v>
      </c>
    </row>
    <row r="364" ht="12.75">
      <c r="A364" s="179" t="str">
        <f>Translations!$B$634</f>
        <v>Pildo orlaivio naudotojas</v>
      </c>
    </row>
    <row r="365" ht="12.75"/>
    <row r="366" ht="12.75"/>
    <row r="367" ht="12.75">
      <c r="A367" s="178" t="s">
        <v>148</v>
      </c>
    </row>
    <row r="368" ht="12.75">
      <c r="A368" s="179" t="str">
        <f>Translations!$B$636</f>
        <v>Tonkilometrių duomenų stebėsenos planas</v>
      </c>
    </row>
    <row r="369" ht="12.75">
      <c r="A369" s="179" t="str">
        <f>Translations!$B$635</f>
        <v>Metinis išmetamųjų ŠESD stebėsenos planas</v>
      </c>
    </row>
    <row r="370" ht="12.75"/>
    <row r="371" ht="12.75"/>
    <row r="372" ht="12.75">
      <c r="A372" s="178" t="s">
        <v>156</v>
      </c>
    </row>
    <row r="373" ht="12.75">
      <c r="A373" s="179"/>
    </row>
    <row r="374" ht="12.75">
      <c r="A374" s="179" t="str">
        <f>Translations!$B$637</f>
        <v>netaikoma</v>
      </c>
    </row>
    <row r="375" ht="12.75"/>
    <row r="376" ht="12.75">
      <c r="A376" s="178" t="s">
        <v>149</v>
      </c>
    </row>
    <row r="377" ht="12.75">
      <c r="A377" s="179" t="str">
        <f>Translations!$B$638</f>
        <v>Naujas stebėsenos planas</v>
      </c>
    </row>
    <row r="378" ht="12.75">
      <c r="A378" s="179" t="str">
        <f>Translations!$B$639</f>
        <v>Atnaujintas stebėsenos planas</v>
      </c>
    </row>
    <row r="379" ht="12.75"/>
    <row r="380" ht="12.75"/>
    <row r="381" ht="12.75">
      <c r="A381" s="178" t="s">
        <v>12</v>
      </c>
    </row>
    <row r="382" ht="12.75">
      <c r="A382" s="184" t="b">
        <v>1</v>
      </c>
    </row>
    <row r="383" ht="12.75">
      <c r="A383" s="184" t="b">
        <v>0</v>
      </c>
    </row>
    <row r="384" ht="12.75">
      <c r="A384" s="184">
        <v>1</v>
      </c>
    </row>
    <row r="385" ht="12.75">
      <c r="A385" s="184">
        <v>0</v>
      </c>
    </row>
    <row r="386" ht="12.75"/>
    <row r="387" ht="12.75"/>
    <row r="388" ht="12.75">
      <c r="A388" s="181" t="s">
        <v>19</v>
      </c>
    </row>
    <row r="389" ht="12.75">
      <c r="A389" s="182" t="str">
        <f>Translations!$B$368</f>
        <v>Prašome pasirinkti</v>
      </c>
    </row>
    <row r="390" ht="12.75">
      <c r="A390" s="182" t="str">
        <f>Translations!$B$640</f>
        <v>Išmatuota degalų tiekėjo</v>
      </c>
    </row>
    <row r="391" ht="12.75">
      <c r="A391" s="182" t="str">
        <f>Translations!$B$641</f>
        <v>Orlaivyje esanti įranga</v>
      </c>
    </row>
    <row r="392" ht="12.75"/>
    <row r="393" ht="12.75">
      <c r="A393" s="181" t="s">
        <v>20</v>
      </c>
    </row>
    <row r="394" ht="12.75">
      <c r="A394" s="182" t="str">
        <f>Translations!$B$368</f>
        <v>Prašome pasirinkti</v>
      </c>
    </row>
    <row r="395" ht="12.75">
      <c r="A395" s="182"/>
    </row>
    <row r="396" ht="12.75">
      <c r="A396" s="182" t="str">
        <f>Translations!$B$642</f>
        <v>Degalų tiekėjas (važtaraščiai ar sąskaitos faktūros)</v>
      </c>
    </row>
    <row r="397" ht="12.75">
      <c r="A397" s="182" t="str">
        <f>Translations!$B$643</f>
        <v>Užregistruota masės ir centruotės dokumentuose</v>
      </c>
    </row>
    <row r="398" ht="12.75">
      <c r="A398" s="182" t="str">
        <f>Translations!$B$644</f>
        <v>Užregistruota orlaivio techninės būklės žurnale</v>
      </c>
    </row>
    <row r="399" ht="12.75">
      <c r="A399" s="182" t="str">
        <f>Translations!$B$645</f>
        <v>Elektroniniu būdu iš orlaivio perduota orlaivio naudotojui</v>
      </c>
    </row>
    <row r="400" ht="12.75"/>
    <row r="401" ht="12.75">
      <c r="A401" s="181" t="s">
        <v>15</v>
      </c>
    </row>
    <row r="402" ht="12.75">
      <c r="A402" s="179" t="str">
        <f>Translations!$B$368</f>
        <v>Prašome pasirinkti</v>
      </c>
    </row>
    <row r="403" ht="12.75">
      <c r="A403" s="179"/>
    </row>
    <row r="404" ht="12.75">
      <c r="A404" s="179" t="str">
        <f>Translations!$B$646</f>
        <v>kasdien</v>
      </c>
    </row>
    <row r="405" ht="12.75">
      <c r="A405" s="179" t="str">
        <f>Translations!$B$647</f>
        <v>kartą per savaitę</v>
      </c>
    </row>
    <row r="406" ht="12.75">
      <c r="A406" s="179" t="str">
        <f>Translations!$B$648</f>
        <v>kartą per mėnesį</v>
      </c>
    </row>
    <row r="407" ht="12.75">
      <c r="A407" s="179" t="str">
        <f>Translations!$B$649</f>
        <v>Per metus</v>
      </c>
    </row>
    <row r="408" ht="12.75"/>
    <row r="409" ht="12.75">
      <c r="A409" s="181" t="s">
        <v>21</v>
      </c>
    </row>
    <row r="410" ht="12.75">
      <c r="A410" s="179" t="str">
        <f>Translations!$B$368</f>
        <v>Prašome pasirinkti</v>
      </c>
    </row>
    <row r="411" ht="12.75">
      <c r="A411" s="179" t="str">
        <f>Translations!$B$650</f>
        <v>ITF</v>
      </c>
    </row>
    <row r="412" ht="12.75">
      <c r="A412" s="179" t="str">
        <f>Translations!$B$651</f>
        <v>GŠV</v>
      </c>
    </row>
    <row r="413" ht="12.75">
      <c r="A413" s="179" t="str">
        <f>Translations!$B$652</f>
        <v>GŠV ir ITF</v>
      </c>
    </row>
    <row r="414" ht="12.75">
      <c r="A414" s="179" t="str">
        <f>Translations!$B$653</f>
        <v>Biogeninis turinys</v>
      </c>
    </row>
    <row r="415" ht="12.75">
      <c r="A415" s="179" t="str">
        <f>Translations!$B$654</f>
        <v>GŠV, ITF ir bio</v>
      </c>
    </row>
    <row r="416" ht="12.75"/>
    <row r="417" ht="12.75">
      <c r="A417" s="181" t="s">
        <v>22</v>
      </c>
    </row>
    <row r="418" ht="12.75">
      <c r="A418" s="179" t="str">
        <f>Translations!$B$368</f>
        <v>Prašome pasirinkti</v>
      </c>
    </row>
    <row r="419" ht="12.75">
      <c r="A419" s="179" t="s">
        <v>23</v>
      </c>
    </row>
    <row r="420" ht="12.75">
      <c r="A420" s="179" t="s">
        <v>24</v>
      </c>
    </row>
    <row r="421" ht="12.75">
      <c r="A421" s="179" t="str">
        <f>Translations!$B$637</f>
        <v>netaikoma</v>
      </c>
    </row>
    <row r="422" ht="12.75"/>
    <row r="423" ht="12.75">
      <c r="A423" s="181" t="s">
        <v>6</v>
      </c>
    </row>
    <row r="424" ht="12.75">
      <c r="A424" s="185">
        <f>""</f>
      </c>
    </row>
    <row r="425" ht="12.75">
      <c r="A425" s="185">
        <v>2</v>
      </c>
    </row>
    <row r="426" ht="12.75">
      <c r="A426" s="185">
        <v>1</v>
      </c>
    </row>
    <row r="427" ht="12.75">
      <c r="A427" s="185" t="str">
        <f>Translations!$B$637</f>
        <v>netaikoma</v>
      </c>
    </row>
    <row r="428" ht="12.75"/>
    <row r="429" ht="12.75"/>
    <row r="430" ht="12.75"/>
    <row r="431" ht="12.75"/>
    <row r="432" ht="12.75">
      <c r="A432" s="181" t="s">
        <v>54</v>
      </c>
    </row>
    <row r="433" ht="12.75">
      <c r="A433" s="179" t="str">
        <f>Translations!$B$368</f>
        <v>Prašome pasirinkti</v>
      </c>
    </row>
    <row r="434" ht="12.75">
      <c r="A434" s="179" t="str">
        <f>Translations!$B$655</f>
        <v>Didysis</v>
      </c>
    </row>
    <row r="435" ht="12.75">
      <c r="A435" s="179" t="str">
        <f>Translations!$B$656</f>
        <v>Mažasis</v>
      </c>
    </row>
    <row r="436" ht="12.75">
      <c r="A436" s="179" t="str">
        <f>Translations!$B$657</f>
        <v>Labai mažas</v>
      </c>
    </row>
    <row r="437" ht="12.75"/>
    <row r="438" ht="12.75">
      <c r="A438" s="181" t="s">
        <v>55</v>
      </c>
    </row>
    <row r="439" ht="12.75">
      <c r="A439" s="186" t="str">
        <f>Translations!$B$368</f>
        <v>Prašome pasirinkti</v>
      </c>
    </row>
    <row r="440" ht="12.75">
      <c r="A440" s="186" t="str">
        <f>Translations!$B$220</f>
        <v>A metodas</v>
      </c>
    </row>
    <row r="441" ht="12.75">
      <c r="A441" s="186" t="str">
        <f>Translations!$B$222</f>
        <v>B metodas</v>
      </c>
    </row>
    <row r="442" ht="12.75"/>
    <row r="443" ht="12.75"/>
    <row r="444" ht="12.75">
      <c r="A444" s="181" t="s">
        <v>56</v>
      </c>
    </row>
    <row r="445" ht="12.75">
      <c r="A445" s="186" t="str">
        <f>Translations!$B$368</f>
        <v>Prašome pasirinkti</v>
      </c>
    </row>
    <row r="446" ht="12.75">
      <c r="A446" s="179" t="str">
        <f>Translations!$B$658</f>
        <v>Faktinis tankis orlaivio bakuose</v>
      </c>
    </row>
    <row r="447" ht="12.75">
      <c r="A447" s="179" t="str">
        <f>Translations!$B$659</f>
        <v>Faktinis įpilamų degalų tankis</v>
      </c>
    </row>
    <row r="448" ht="12.75">
      <c r="A448" s="179" t="str">
        <f>Translations!$B$660</f>
        <v>Standartinis dydis (0,8kg / litre)</v>
      </c>
    </row>
    <row r="449" ht="12.75"/>
    <row r="450" ht="12.75"/>
    <row r="451" ht="12.75">
      <c r="A451" s="181" t="s">
        <v>57</v>
      </c>
    </row>
    <row r="452" ht="12.75">
      <c r="A452" s="179" t="str">
        <f>Translations!$B$661</f>
        <v>Reaktyvinis žibalas</v>
      </c>
    </row>
    <row r="453" ht="12.75">
      <c r="A453" s="179" t="str">
        <f>Translations!$B$662</f>
        <v>Reaktyvinis benzinas</v>
      </c>
    </row>
    <row r="454" ht="12.75">
      <c r="A454" s="179" t="str">
        <f>Translations!$B$663</f>
        <v>Aviacinis benzinas</v>
      </c>
    </row>
    <row r="455" ht="12.75">
      <c r="A455" s="179" t="str">
        <f>Translations!$B$664</f>
        <v>Alternatyvūs degalai</v>
      </c>
    </row>
    <row r="456" ht="12.75">
      <c r="A456" s="179" t="str">
        <f>Translations!$B$184</f>
        <v>Biokuras</v>
      </c>
    </row>
    <row r="457" ht="12.75"/>
    <row r="458" ht="12.75">
      <c r="A458" s="181" t="s">
        <v>58</v>
      </c>
    </row>
    <row r="459" ht="12.75">
      <c r="A459" s="179"/>
    </row>
    <row r="460" ht="12.75">
      <c r="A460" s="179" t="s">
        <v>23</v>
      </c>
    </row>
    <row r="461" ht="12.75">
      <c r="A461" s="179" t="s">
        <v>24</v>
      </c>
    </row>
    <row r="462" ht="12.75">
      <c r="A462" s="179" t="str">
        <f>Translations!$B$665</f>
        <v>nežinoma</v>
      </c>
    </row>
    <row r="463" ht="12.75"/>
    <row r="464" ht="12.75"/>
    <row r="465" ht="12.75">
      <c r="A465" s="178" t="str">
        <f>Translations!$B$666</f>
        <v>Komisijos patvirtintos priemonės</v>
      </c>
    </row>
    <row r="466" ht="12.75">
      <c r="A466" s="186" t="str">
        <f>Translations!$B$368</f>
        <v>Prašome pasirinkti</v>
      </c>
    </row>
    <row r="467" ht="12.75">
      <c r="A467" s="186"/>
    </row>
    <row r="468" ht="12.75">
      <c r="A468" s="179" t="str">
        <f>Translations!$B$667</f>
        <v>Mažųjų teršėjų priemonė – Eurokontrolės degalų suvartojimo apskaičiavimo priemonė</v>
      </c>
    </row>
    <row r="469" ht="12.75"/>
    <row r="470" ht="12.75"/>
    <row r="471" ht="12.75"/>
    <row r="472" ht="12.75"/>
    <row r="473" ht="12.75"/>
    <row r="474" ht="12.75">
      <c r="A474" s="178" t="s">
        <v>158</v>
      </c>
    </row>
    <row r="475" ht="12.75">
      <c r="A475" s="179" t="str">
        <f>Translations!$B$368</f>
        <v>Prašome pasirinkti</v>
      </c>
    </row>
    <row r="476" ht="12.75">
      <c r="A476" s="179"/>
    </row>
    <row r="477" ht="12.75">
      <c r="A477" s="179" t="str">
        <f>Translations!$B$637</f>
        <v>netaikoma</v>
      </c>
    </row>
    <row r="478" ht="12.75">
      <c r="A478" s="179" t="str">
        <f>Translations!$B$668</f>
        <v>Aplinkos agentūra</v>
      </c>
    </row>
    <row r="479" ht="12.75">
      <c r="A479" s="179" t="str">
        <f>Translations!$B$669</f>
        <v>Aplinkos ministerija</v>
      </c>
    </row>
    <row r="480" ht="12.75">
      <c r="A480" s="179" t="str">
        <f>Translations!$B$670</f>
        <v>Civilinės aviacijos administracija</v>
      </c>
    </row>
    <row r="481" ht="12.75">
      <c r="A481" s="179" t="str">
        <f>Translations!$B$671</f>
        <v>Transporto ministerija</v>
      </c>
    </row>
    <row r="482" ht="12.75">
      <c r="A482" s="179"/>
    </row>
    <row r="483" ht="12.75">
      <c r="A483" s="179"/>
    </row>
    <row r="484" ht="12.75">
      <c r="A484" s="179"/>
    </row>
    <row r="485" ht="12.75">
      <c r="A485" s="179"/>
    </row>
    <row r="486" ht="12.75">
      <c r="A486" s="179"/>
    </row>
    <row r="487" ht="12.75">
      <c r="A487" s="179"/>
    </row>
    <row r="488" ht="12.75">
      <c r="A488" s="179"/>
    </row>
    <row r="489" ht="12.75">
      <c r="A489" s="179"/>
    </row>
    <row r="490" ht="12.75">
      <c r="A490" s="179"/>
    </row>
    <row r="491" ht="12.75">
      <c r="A491" s="179"/>
    </row>
    <row r="492" ht="12.75">
      <c r="A492" s="179"/>
    </row>
    <row r="495" ht="12.75">
      <c r="A495" s="178" t="s">
        <v>181</v>
      </c>
    </row>
    <row r="496" ht="12.75">
      <c r="A496" s="179" t="str">
        <f>Translations!$B$368</f>
        <v>Prašome pasirinkti</v>
      </c>
    </row>
    <row r="497" ht="12.75">
      <c r="A497" s="179"/>
    </row>
    <row r="498" ht="12.75">
      <c r="A498" s="179" t="str">
        <f>Translations!$B$672</f>
        <v>Afghanistan - Ministry of Transport and Civil Aviation</v>
      </c>
    </row>
    <row r="499" ht="12.75">
      <c r="A499" s="179" t="str">
        <f>Translations!$B$673</f>
        <v>Algeria - Établissement Nationale de la Navigation Aérienne (ENNA)</v>
      </c>
    </row>
    <row r="500" ht="12.75">
      <c r="A500" s="179" t="str">
        <f>Translations!$B$674</f>
        <v>Angola - Instituto Nacional da Aviação Civil</v>
      </c>
    </row>
    <row r="501" ht="12.75">
      <c r="A501" s="179" t="str">
        <f>Translations!$B$675</f>
        <v>Argentina - Comando de Regiones Aéreas</v>
      </c>
    </row>
    <row r="502" ht="12.75">
      <c r="A502" s="179" t="str">
        <f>Translations!$B$676</f>
        <v>Armenia - General Department of Civil Aviation</v>
      </c>
    </row>
    <row r="503" ht="12.75">
      <c r="A503" s="179" t="str">
        <f>Translations!$B$677</f>
        <v>Australia - Civil Aviation Safety Authority</v>
      </c>
    </row>
    <row r="504" ht="12.75">
      <c r="A504" s="179" t="str">
        <f>Translations!$B$678</f>
        <v>Austria - Ministry of Transport, Innovation and Technology</v>
      </c>
    </row>
    <row r="505" ht="12.75">
      <c r="A505" s="179" t="str">
        <f>Translations!$B$679</f>
        <v>Bahrain - Civil Aviation Affairs</v>
      </c>
    </row>
    <row r="506" ht="12.75">
      <c r="A506" s="179" t="str">
        <f>Translations!$B$680</f>
        <v>Belgium - Service public fédéral Mobilité et Transports</v>
      </c>
    </row>
    <row r="507" ht="12.75">
      <c r="A507" s="179" t="str">
        <f>Translations!$B$681</f>
        <v>Bermuda - Bermuda Department of Civil Aviation (DCA)</v>
      </c>
    </row>
    <row r="508" ht="12.75">
      <c r="A508" s="179" t="str">
        <f>Translations!$B$682</f>
        <v>Bolivia - Dirección General de Aeronáutica Civil</v>
      </c>
    </row>
    <row r="509" ht="12.75">
      <c r="A509" s="179" t="str">
        <f>Translations!$B$683</f>
        <v>Bosnia and Herzegovina - Department of Civil Aviation</v>
      </c>
    </row>
    <row r="510" ht="12.75">
      <c r="A510" s="179" t="str">
        <f>Translations!$B$684</f>
        <v>Botswana - Ministry of Works &amp; Transport — Department of Civil Aviation</v>
      </c>
    </row>
    <row r="511" ht="12.75">
      <c r="A511" s="179" t="str">
        <f>Translations!$B$685</f>
        <v>Brazil - Agência Nacional de Aviação Civil (ANAC)</v>
      </c>
    </row>
    <row r="512" ht="12.75">
      <c r="A512" s="179" t="str">
        <f>Translations!$B$686</f>
        <v>Brunei Darussalam - Department of Civil Aviation</v>
      </c>
    </row>
    <row r="513" ht="12.75">
      <c r="A513" s="179" t="str">
        <f>Translations!$B$687</f>
        <v>Bulgaria - Civil Aviation Administration</v>
      </c>
    </row>
    <row r="514" ht="12.75">
      <c r="A514" s="179" t="str">
        <f>Translations!$B$688</f>
        <v>Cambodia - Ministry of Public Works and Transport</v>
      </c>
    </row>
    <row r="515" ht="12.75">
      <c r="A515" s="179" t="str">
        <f>Translations!$B$689</f>
        <v>Canada - Canadian Transportation Agency</v>
      </c>
    </row>
    <row r="516" ht="12.75">
      <c r="A516" s="179" t="str">
        <f>Translations!$B$690</f>
        <v>Cape Verde - Agência de Aviação Civil (AAC)</v>
      </c>
    </row>
    <row r="517" ht="12.75">
      <c r="A517" s="179" t="str">
        <f>Translations!$B$691</f>
        <v>Cayman - Civil Aviation Authority (CAA) of the Cayman Islands</v>
      </c>
    </row>
    <row r="518" ht="12.75">
      <c r="A518" s="179" t="str">
        <f>Translations!$B$692</f>
        <v>Chile - Dirección General de Aeronáutica Civil</v>
      </c>
    </row>
    <row r="519" ht="12.75">
      <c r="A519" s="179" t="str">
        <f>Translations!$B$693</f>
        <v>China - Air Traffic Management Bureau (ATMB), General Administration of Civil Aviation of China</v>
      </c>
    </row>
    <row r="520" ht="12.75">
      <c r="A520" s="179" t="str">
        <f>Translations!$B$694</f>
        <v>Colombia - República de Colombia Aeronáutica Civil</v>
      </c>
    </row>
    <row r="521" ht="12.75">
      <c r="A521" s="179" t="str">
        <f>Translations!$B$695</f>
        <v>Costa Rica - Dirección General de Aviación Civil</v>
      </c>
    </row>
    <row r="522" ht="12.75">
      <c r="A522" s="179" t="str">
        <f>Translations!$B$696</f>
        <v>Croatia - Civil Aviation Authority</v>
      </c>
    </row>
    <row r="523" ht="12.75">
      <c r="A523" s="179" t="str">
        <f>Translations!$B$697</f>
        <v>Cuba - Instituto de Aeronáutica Civil de Cuba</v>
      </c>
    </row>
    <row r="524" ht="12.75">
      <c r="A524" s="179" t="str">
        <f>Translations!$B$698</f>
        <v>Cyprus - Department of Civil Aviation of Cyprus</v>
      </c>
    </row>
    <row r="525" ht="12.75">
      <c r="A525" s="179" t="str">
        <f>Translations!$B$699</f>
        <v>Czech Republic - Civil Aviation Authority</v>
      </c>
    </row>
    <row r="526" ht="12.75">
      <c r="A526" s="179" t="str">
        <f>Translations!$B$700</f>
        <v>Denmark - Civil Aviation Administration</v>
      </c>
    </row>
    <row r="527" ht="12.75">
      <c r="A527" s="179" t="str">
        <f>Translations!$B$701</f>
        <v>Dominican Republic - Instituto Dominicano de Aviación Civil</v>
      </c>
    </row>
    <row r="528" ht="12.75">
      <c r="A528" s="179" t="str">
        <f>Translations!$B$702</f>
        <v>Ecuador - Dirección General de Aviación Civil del Ecuador</v>
      </c>
    </row>
    <row r="529" ht="12.75">
      <c r="A529" s="179" t="str">
        <f>Translations!$B$703</f>
        <v>Egypt - Ministry of Civil Aviation</v>
      </c>
    </row>
    <row r="530" ht="12.75">
      <c r="A530" s="179" t="str">
        <f>Translations!$B$704</f>
        <v>El Salvador - Autoridad de Aviación Civil – El Salvador</v>
      </c>
    </row>
    <row r="531" ht="12.75">
      <c r="A531" s="179" t="str">
        <f>Translations!$B$705</f>
        <v>Estonia - Estonian Civil Aviation Administration</v>
      </c>
    </row>
    <row r="532" ht="12.75">
      <c r="A532" s="179" t="str">
        <f>Translations!$B$706</f>
        <v>Fiji - Civil Aviation Authority</v>
      </c>
    </row>
    <row r="533" ht="12.75">
      <c r="A533" s="179" t="str">
        <f>Translations!$B$707</f>
        <v>Finland - Civil Aviation Authority</v>
      </c>
    </row>
    <row r="534" ht="12.75">
      <c r="A534" s="179" t="str">
        <f>Translations!$B$708</f>
        <v>France - Direction Générale de I' Aviation Civile (DGAC)</v>
      </c>
    </row>
    <row r="535" ht="12.75">
      <c r="A535" s="179" t="str">
        <f>Translations!$B$709</f>
        <v>Gambia - Gambia Civil Aviation Authority</v>
      </c>
    </row>
    <row r="536" ht="12.75">
      <c r="A536" s="179" t="str">
        <f>Translations!$B$710</f>
        <v>Germany - Luftfahrt-Bundesamt</v>
      </c>
    </row>
    <row r="537" ht="12.75">
      <c r="A537" s="179" t="str">
        <f>Translations!$B$711</f>
        <v>Ghana - Ghana Civil Aviation Authority</v>
      </c>
    </row>
    <row r="538" ht="12.75">
      <c r="A538" s="179" t="str">
        <f>Translations!$B$712</f>
        <v>Greece - Hellenic Civil Aviation Authority</v>
      </c>
    </row>
    <row r="539" ht="12.75">
      <c r="A539" s="179" t="str">
        <f>Translations!$B$713</f>
        <v>Hungary - Directorate for Air Transport</v>
      </c>
    </row>
    <row r="540" ht="12.75">
      <c r="A540" s="179" t="str">
        <f>Translations!$B$714</f>
        <v>Iceland - Civil Aviation Administration</v>
      </c>
    </row>
    <row r="541" ht="12.75">
      <c r="A541" s="179" t="str">
        <f>Translations!$B$715</f>
        <v>India - Directorate General of Civil Aviation</v>
      </c>
    </row>
    <row r="542" ht="12.75">
      <c r="A542" s="179" t="str">
        <f>Translations!$B$716</f>
        <v>Indonesia - Direktorat Jenderal Perhubungan Udara</v>
      </c>
    </row>
    <row r="543" ht="12.75">
      <c r="A543" s="179" t="str">
        <f>Translations!$B$717</f>
        <v>Iran, Islamic Republic of - Civil Aviation Organization of Iran</v>
      </c>
    </row>
    <row r="544" ht="12.75">
      <c r="A544" s="179" t="str">
        <f>Translations!$B$718</f>
        <v>Ireland - Irish Aviation Authority</v>
      </c>
    </row>
    <row r="545" ht="12.75">
      <c r="A545" s="180" t="str">
        <f>Translations!$B$831</f>
        <v>Ireland - Commission for Aviation Regulation</v>
      </c>
    </row>
    <row r="546" ht="12.75">
      <c r="A546" s="179" t="str">
        <f>Translations!$B$719</f>
        <v>Israel - Civil Aviation Authority</v>
      </c>
    </row>
    <row r="547" ht="12.75">
      <c r="A547" s="179" t="str">
        <f>Translations!$B$720</f>
        <v>Italy - Agenzia Nazionale della Sicurezza del Volo</v>
      </c>
    </row>
    <row r="548" ht="12.75">
      <c r="A548" s="179" t="str">
        <f>Translations!$B$721</f>
        <v>Jamaica - Civil Aviation Authority</v>
      </c>
    </row>
    <row r="549" ht="12.75">
      <c r="A549" s="179" t="str">
        <f>Translations!$B$722</f>
        <v>Japan - Ministry of Land, Infrastructure and Transport</v>
      </c>
    </row>
    <row r="550" ht="12.75">
      <c r="A550" s="179" t="str">
        <f>Translations!$B$723</f>
        <v>Jordan - Civil Aviation Regulatory Commission (CARC) (formerly called "Jordan Civil Aviation Authority (JCAA)")</v>
      </c>
    </row>
    <row r="551" ht="12.75">
      <c r="A551" s="179" t="str">
        <f>Translations!$B$724</f>
        <v>Kenya - Kenya Civil Aviation Authority</v>
      </c>
    </row>
    <row r="552" ht="12.75">
      <c r="A552" s="179" t="str">
        <f>Translations!$B$725</f>
        <v>Kuwait - Directorate General of Civil Aviation</v>
      </c>
    </row>
    <row r="553" ht="12.75">
      <c r="A553" s="179" t="str">
        <f>Translations!$B$726</f>
        <v>Latvia - Civil Aviation Agency</v>
      </c>
    </row>
    <row r="554" ht="12.75">
      <c r="A554" s="179" t="str">
        <f>Translations!$B$727</f>
        <v>Lebanon - Lebanese Civil Aviation Authority ListOfSheets</v>
      </c>
    </row>
    <row r="555" ht="12.75">
      <c r="A555" s="179" t="str">
        <f>Translations!$B$728</f>
        <v>Libyan Arab Jamahiriya - Libyan Civil Aviation Authority 1</v>
      </c>
    </row>
    <row r="556" ht="12.75">
      <c r="A556" s="179" t="str">
        <f>Translations!$B$729</f>
        <v>Lithuania - Directorate of Civil Aviation 2</v>
      </c>
    </row>
    <row r="557" ht="12.75">
      <c r="A557" s="179" t="str">
        <f>Translations!$B$730</f>
        <v>Malaysia - Department of Civil Aviation 3</v>
      </c>
    </row>
    <row r="558" ht="12.75">
      <c r="A558" s="179" t="str">
        <f>Translations!$B$731</f>
        <v>Maldives - Civil Aviation Department 4</v>
      </c>
    </row>
    <row r="559" ht="12.75">
      <c r="A559" s="179" t="str">
        <f>Translations!$B$732</f>
        <v>Malta - Department of Civil Aviation 5</v>
      </c>
    </row>
    <row r="560" ht="12.75">
      <c r="A560" s="179" t="str">
        <f>Translations!$B$733</f>
        <v>Mexico - Secretaría de Comunicaciones y Transportes 6</v>
      </c>
    </row>
    <row r="561" ht="12.75">
      <c r="A561" s="179" t="str">
        <f>Translations!$B$734</f>
        <v>Mongolia - Civil Aviation Authority 7</v>
      </c>
    </row>
    <row r="562" ht="12.75">
      <c r="A562" s="179" t="str">
        <f>Translations!$B$735</f>
        <v>Montenegro - Ministry Maritime Affairs, Transportation and Telecommunications 8</v>
      </c>
    </row>
    <row r="563" ht="12.75">
      <c r="A563" s="179" t="str">
        <f>Translations!$B$736</f>
        <v>Morocco - Ministère des Transports 9 Nurodyti intervalai</v>
      </c>
    </row>
    <row r="564" ht="12.75">
      <c r="A564" s="179" t="str">
        <f>Translations!$B$737</f>
        <v>Namibia - Directorate of Civil Aviation (DCA Namibia)</v>
      </c>
    </row>
    <row r="565" ht="12.75">
      <c r="A565" s="179" t="str">
        <f>Translations!$B$738</f>
        <v>Nepal - Civil Aviation Authority of Nepal</v>
      </c>
    </row>
    <row r="566" ht="12.75">
      <c r="A566" s="179" t="str">
        <f>Translations!$B$739</f>
        <v>Netherlands - Directorate General of Civil Aviation and Freight Transport (DGTL)</v>
      </c>
    </row>
    <row r="567" ht="12.75">
      <c r="A567" s="179" t="str">
        <f>Translations!$B$740</f>
        <v>New Zealand - Airways Corporation of New Zealand</v>
      </c>
    </row>
    <row r="568" ht="12.75">
      <c r="A568" s="179" t="str">
        <f>Translations!$B$741</f>
        <v>Nicaragua - Instituto Nicaragüense de Aeronáutica Civíl</v>
      </c>
    </row>
    <row r="569" ht="12.75">
      <c r="A569" s="179" t="str">
        <f>Translations!$B$742</f>
        <v>Nigeria - Nigerian Civil Aviation Authority (NCAA)</v>
      </c>
    </row>
    <row r="570" ht="12.75">
      <c r="A570" s="179" t="str">
        <f>Translations!$B$743</f>
        <v>Norway - Civil Aviation Authority</v>
      </c>
    </row>
    <row r="571" ht="12.75">
      <c r="A571" s="179" t="str">
        <f>Translations!$B$744</f>
        <v>Oman - Directorate General of Civil Aviation and Meteorology</v>
      </c>
    </row>
    <row r="572" ht="12.75">
      <c r="A572" s="179" t="str">
        <f>Translations!$B$745</f>
        <v>Pakistan - Civil Aviation Authority</v>
      </c>
    </row>
    <row r="573" ht="12.75">
      <c r="A573" s="179" t="str">
        <f>Translations!$B$746</f>
        <v>Paraguay - Dirección Nacional de Aeronáutica Civil (DINAC)</v>
      </c>
    </row>
    <row r="574" ht="12.75">
      <c r="A574" s="179" t="str">
        <f>Translations!$B$747</f>
        <v>Peru - Dirección General de Aeronáutica Civil</v>
      </c>
    </row>
    <row r="575" ht="12.75">
      <c r="A575" s="179" t="str">
        <f>Translations!$B$748</f>
        <v>Philippines - Air Transportation Office (ATO)</v>
      </c>
    </row>
    <row r="576" ht="12.75">
      <c r="A576" s="179" t="str">
        <f>Translations!$B$749</f>
        <v>Poland - Civil Aviation Office</v>
      </c>
    </row>
    <row r="577" ht="12.75">
      <c r="A577" s="179" t="str">
        <f>Translations!$B$750</f>
        <v>Portugal - Instituto Nacional de Aviação Civil</v>
      </c>
    </row>
    <row r="578" ht="12.75">
      <c r="A578" s="179" t="str">
        <f>Translations!$B$751</f>
        <v>Republic of Korea - Ministry of Construction and Transportation</v>
      </c>
    </row>
    <row r="579" ht="12.75">
      <c r="A579" s="179" t="str">
        <f>Translations!$B$752</f>
        <v>Republic of Moldova - Civil Aviation Administration</v>
      </c>
    </row>
    <row r="580" ht="12.75">
      <c r="A580" s="179" t="str">
        <f>Translations!$B$753</f>
        <v>Romania - Romanian Civil Aeronautical Authority</v>
      </c>
    </row>
    <row r="581" ht="12.75">
      <c r="A581" s="179" t="str">
        <f>Translations!$B$754</f>
        <v>Russian Federation - State Civil Aviation Authority</v>
      </c>
    </row>
    <row r="582" ht="12.75">
      <c r="A582" s="179" t="str">
        <f>Translations!$B$755</f>
        <v>Saudi Arabia - Ministry of Defense and Aviation Presidency of Civil Aviation</v>
      </c>
    </row>
    <row r="583" ht="12.75">
      <c r="A583" s="179" t="str">
        <f>Translations!$B$756</f>
        <v>Serbia - Civil Aviation Directorate</v>
      </c>
    </row>
    <row r="584" ht="12.75">
      <c r="A584" s="179" t="str">
        <f>Translations!$B$757</f>
        <v>Seychelles - Directorate of Civil Aviation, Ministry of Tourism</v>
      </c>
    </row>
    <row r="585" ht="12.75">
      <c r="A585" s="179" t="str">
        <f>Translations!$B$758</f>
        <v>Singapore - Civil Aviation Authority of Singapore</v>
      </c>
    </row>
    <row r="586" ht="12.75">
      <c r="A586" s="179" t="str">
        <f>Translations!$B$759</f>
        <v>Slovakia - Civil Aviation Authority</v>
      </c>
    </row>
    <row r="587" ht="12.75">
      <c r="A587" s="179" t="str">
        <f>Translations!$B$760</f>
        <v>Slovenia - Civil Aviation Authority</v>
      </c>
    </row>
    <row r="588" ht="12.75">
      <c r="A588" s="179" t="str">
        <f>Translations!$B$761</f>
        <v>Somalia - Civil Aviation Caretaker Authority for Somalia</v>
      </c>
    </row>
    <row r="589" ht="12.75">
      <c r="A589" s="179" t="str">
        <f>Translations!$B$762</f>
        <v>South Africa - Civil Aviation Authority</v>
      </c>
    </row>
    <row r="590" ht="12.75">
      <c r="A590" s="179" t="str">
        <f>Translations!$B$763</f>
        <v>Spain - Ministerio de Fomento, Civil Aviation</v>
      </c>
    </row>
    <row r="591" ht="12.75">
      <c r="A591" s="179" t="str">
        <f>Translations!$B$764</f>
        <v>Sri Lanka - Civil Aviation Authority</v>
      </c>
    </row>
    <row r="592" ht="12.75">
      <c r="A592" s="179" t="str">
        <f>Translations!$B$765</f>
        <v>Sudan - Civil Aviation Authority</v>
      </c>
    </row>
    <row r="593" ht="12.75">
      <c r="A593" s="179" t="str">
        <f>Translations!$B$766</f>
        <v>Suriname - Civil Aviation Department of Suriname</v>
      </c>
    </row>
    <row r="594" ht="12.75">
      <c r="A594" s="179" t="str">
        <f>Translations!$B$767</f>
        <v>Sweden - Swedish Civil Aviation Authority</v>
      </c>
    </row>
    <row r="595" ht="12.75">
      <c r="A595" s="179" t="str">
        <f>Translations!$B$768</f>
        <v>Switzerland - Federal Office for Civil Aviation (FOCA)</v>
      </c>
    </row>
    <row r="596" ht="12.75">
      <c r="A596" s="179" t="str">
        <f>Translations!$B$769</f>
        <v>Thailand - Department of Civil Aviation</v>
      </c>
    </row>
    <row r="597" ht="12.75">
      <c r="A597" s="179" t="str">
        <f>Translations!$B$770</f>
        <v>The former Yugoslav Republic of Macedonia - Civil Aviation Administration</v>
      </c>
    </row>
    <row r="598" ht="12.75">
      <c r="A598" s="179" t="str">
        <f>Translations!$B$771</f>
        <v>Tonga - Ministry of Civil Aviation</v>
      </c>
    </row>
    <row r="599" ht="12.75">
      <c r="A599" s="179" t="str">
        <f>Translations!$B$772</f>
        <v>Trinidad and Tobago - Civil Aviation Authority</v>
      </c>
    </row>
    <row r="600" ht="12.75">
      <c r="A600" s="179" t="str">
        <f>Translations!$B$773</f>
        <v>Tunisia - Office de l'aviation civile et des aéroports</v>
      </c>
    </row>
    <row r="601" ht="12.75">
      <c r="A601" s="179" t="str">
        <f>Translations!$B$774</f>
        <v>Turkey - Directorate General of Civil Aviation</v>
      </c>
    </row>
    <row r="602" ht="12.75">
      <c r="A602" s="179" t="str">
        <f>Translations!$B$775</f>
        <v>Uganda - Civil Aviation Authority</v>
      </c>
    </row>
    <row r="603" ht="12.75">
      <c r="A603" s="179" t="str">
        <f>Translations!$B$776</f>
        <v>Ukraine - Civil Aviation Authority</v>
      </c>
    </row>
    <row r="604" ht="12.75">
      <c r="A604" s="179" t="str">
        <f>Translations!$B$777</f>
        <v>United Kingdom Civil Aviation Authority</v>
      </c>
    </row>
    <row r="605" ht="12.75">
      <c r="A605" s="179" t="str">
        <f>Translations!$B$778</f>
        <v>United Arab Emirates - General Civil Aviation Authority (GCAA)</v>
      </c>
    </row>
    <row r="606" ht="12.75">
      <c r="A606" s="179" t="str">
        <f>Translations!$B$779</f>
        <v>United Republic of Tanzania - Tanzania Civil Aviation Authority (TCAA)</v>
      </c>
    </row>
    <row r="607" ht="12.75">
      <c r="A607" s="179" t="str">
        <f>Translations!$B$780</f>
        <v>United States - Federal Aviation Administration</v>
      </c>
    </row>
    <row r="608" ht="12.75">
      <c r="A608" s="179" t="str">
        <f>Translations!$B$781</f>
        <v>Uruguay - Dirección Nacional de Aviación Civil e Infraestructura Aeronáutica (DINACIA)</v>
      </c>
    </row>
    <row r="609" ht="12.75">
      <c r="A609" s="179" t="str">
        <f>Translations!$B$782</f>
        <v>Vanuatu - Vanuatu Civil Aviation Authority</v>
      </c>
    </row>
    <row r="610" ht="12.75">
      <c r="A610" s="179" t="str">
        <f>Translations!$B$783</f>
        <v>Yemen - Civil Aviation and Meteorological Authority (CAMA)</v>
      </c>
    </row>
    <row r="611" ht="12.75">
      <c r="A611" s="179" t="str">
        <f>Translations!$B$784</f>
        <v>Zambia - Department of Civil Aviation</v>
      </c>
    </row>
    <row r="614" ht="12.75">
      <c r="A614" s="179" t="s">
        <v>2</v>
      </c>
    </row>
    <row r="615" ht="12.75">
      <c r="A615" s="221" t="str">
        <f>Translations!$B$818</f>
        <v>1 pakopa. Numatytoji masė – 100 kg vienam keleiviui ir jo registruotam bagažui</v>
      </c>
    </row>
    <row r="616" ht="12.75">
      <c r="A616" s="221" t="str">
        <f>Translations!$B$819</f>
        <v>2 pakopa. Masė iš masės ir centruotės dokumentų</v>
      </c>
    </row>
    <row r="618" ht="12.75">
      <c r="A618" s="17" t="s">
        <v>3</v>
      </c>
    </row>
    <row r="619" ht="12.75">
      <c r="A619" s="225" t="str">
        <f>Translations!$B$820</f>
        <v>Tęskite duomenų įrašymą 6 skirsnio e punkte.</v>
      </c>
    </row>
    <row r="620" ht="12.75">
      <c r="A620" s="225" t="str">
        <f>Translations!$B$821</f>
        <v>Pereikite prie 6 skirsnio f punkto.</v>
      </c>
    </row>
    <row r="622" ht="12.75">
      <c r="A622" s="17" t="s">
        <v>4</v>
      </c>
    </row>
    <row r="623" ht="12.75">
      <c r="A623" s="216" t="str">
        <f>Translations!$B$822</f>
        <v>Į faktinę pašto ir krovinių masę neįskaičiuotas visų kilnojamųjų platformų ir konteinerių, taros svoris ir orlaivio svoris.</v>
      </c>
    </row>
  </sheetData>
  <sheetProtection sheet="1" objects="1" scenarios="1" formatCells="0" formatColumns="0" formatRows="0"/>
  <printOptions/>
  <pageMargins left="0.787401575" right="0.787401575" top="0.984251969" bottom="0.984251969" header="0.5" footer="0.5"/>
  <pageSetup fitToHeight="10" fitToWidth="1" horizontalDpi="600" verticalDpi="600" orientation="landscape" paperSize="9" scale="56" r:id="rId3"/>
  <headerFooter alignWithMargins="0">
    <oddHeader>&amp;L&amp;F, &amp;A&amp;R&amp;D, &amp;T</oddHeader>
    <oddFooter>&amp;C&amp;P /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Monitoring Plan for EU ETS / Aviation / TKM</dc:title>
  <dc:subject>in accordance with the Regulation pursuant to Article 14 of the EU ETS Directive</dc:subject>
  <dc:creator>Tomas Aukštinaitis</dc:creator>
  <cp:keywords/>
  <dc:description>The template for Monitoring plans was developed by Umweltbundesamt on behalf of DG CLIMA. 
Authors: Christian Heller / Hubert Fallmann</dc:description>
  <cp:lastModifiedBy>Tomas Aukštinaitis</cp:lastModifiedBy>
  <cp:lastPrinted>2014-04-11T06:01:42Z</cp:lastPrinted>
  <dcterms:created xsi:type="dcterms:W3CDTF">2008-05-26T08:52:55Z</dcterms:created>
  <dcterms:modified xsi:type="dcterms:W3CDTF">2014-04-11T06:02:13Z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